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5440" windowHeight="12780"/>
  </bookViews>
  <sheets>
    <sheet name="Показатели I-IV квартал" sheetId="6" r:id="rId1"/>
    <sheet name="Средства в бюджет I-IV квартал" sheetId="5" r:id="rId2"/>
    <sheet name="Средства по кодам I-IV квартал" sheetId="1" r:id="rId3"/>
    <sheet name="Средства бюджета I-IV квартал" sheetId="2" r:id="rId4"/>
    <sheet name="План на 2017" sheetId="4" r:id="rId5"/>
    <sheet name="План на 2017 (по 2016)" sheetId="8" r:id="rId6"/>
  </sheets>
  <externalReferences>
    <externalReference r:id="rId7"/>
  </externalReferences>
  <definedNames>
    <definedName name="_xlnm._FilterDatabase" localSheetId="5" hidden="1">'План на 2017 (по 2016)'!$F$1:$F$66</definedName>
    <definedName name="_xlnm.Print_Titles" localSheetId="4">'План на 2017'!$A$3:$IV$4</definedName>
    <definedName name="_xlnm.Print_Titles" localSheetId="5">'План на 2017 (по 2016)'!$A$7:$IV$8</definedName>
    <definedName name="_xlnm.Print_Area" localSheetId="4">'План на 2017'!$A$1:$J$65519</definedName>
    <definedName name="_xlnm.Print_Area" localSheetId="5">'План на 2017 (по 2016)'!$A$1:$J$65536</definedName>
    <definedName name="_xlnm.Print_Area" localSheetId="2">'Средства по кодам I-IV квартал'!$A$1:$O$65</definedName>
  </definedNames>
  <calcPr calcId="125725"/>
</workbook>
</file>

<file path=xl/calcChain.xml><?xml version="1.0" encoding="utf-8"?>
<calcChain xmlns="http://schemas.openxmlformats.org/spreadsheetml/2006/main">
  <c r="L21" i="1"/>
  <c r="L23"/>
  <c r="F22" i="5"/>
  <c r="F20"/>
  <c r="L18" i="1"/>
  <c r="M17"/>
  <c r="I20" i="5"/>
  <c r="J20"/>
  <c r="J13" s="1"/>
  <c r="F13"/>
  <c r="F27"/>
  <c r="J29"/>
  <c r="I29"/>
  <c r="E29"/>
  <c r="E24" s="1"/>
  <c r="D29"/>
  <c r="D24" s="1"/>
  <c r="J24"/>
  <c r="E22"/>
  <c r="E17" s="1"/>
  <c r="D22"/>
  <c r="D17" s="1"/>
  <c r="E15" l="1"/>
  <c r="E10" s="1"/>
  <c r="D15"/>
  <c r="D10" s="1"/>
  <c r="M23" i="1"/>
  <c r="N26"/>
  <c r="M26"/>
  <c r="N58"/>
  <c r="N36"/>
  <c r="J11"/>
  <c r="K11"/>
  <c r="J10"/>
  <c r="L11"/>
  <c r="J15"/>
  <c r="J16"/>
  <c r="J17"/>
  <c r="K18"/>
  <c r="J18"/>
  <c r="L19"/>
  <c r="K19"/>
  <c r="J19"/>
  <c r="J20"/>
  <c r="J21"/>
  <c r="L22"/>
  <c r="K22"/>
  <c r="J22"/>
  <c r="K23"/>
  <c r="J23"/>
  <c r="L24"/>
  <c r="K24"/>
  <c r="J24"/>
  <c r="L25"/>
  <c r="K25"/>
  <c r="J25"/>
  <c r="L26"/>
  <c r="K26"/>
  <c r="J26"/>
  <c r="M28"/>
  <c r="M27" s="1"/>
  <c r="N28"/>
  <c r="N27" s="1"/>
  <c r="L29"/>
  <c r="K29"/>
  <c r="G20" i="5" s="1"/>
  <c r="J29" i="1"/>
  <c r="L30"/>
  <c r="K30"/>
  <c r="J30"/>
  <c r="L31"/>
  <c r="J31"/>
  <c r="L32"/>
  <c r="K32"/>
  <c r="J32"/>
  <c r="L33"/>
  <c r="K33"/>
  <c r="J33"/>
  <c r="J37"/>
  <c r="M36"/>
  <c r="L41"/>
  <c r="L40" s="1"/>
  <c r="L39" s="1"/>
  <c r="J41"/>
  <c r="L52"/>
  <c r="K52"/>
  <c r="J52"/>
  <c r="L53"/>
  <c r="K53"/>
  <c r="J53"/>
  <c r="L54"/>
  <c r="K54"/>
  <c r="J54"/>
  <c r="L55"/>
  <c r="K55"/>
  <c r="J55"/>
  <c r="L51"/>
  <c r="L38" s="1"/>
  <c r="L12" s="1"/>
  <c r="K51"/>
  <c r="K38" s="1"/>
  <c r="K12" s="1"/>
  <c r="J51"/>
  <c r="J38" s="1"/>
  <c r="J12" s="1"/>
  <c r="K37"/>
  <c r="L37"/>
  <c r="K31"/>
  <c r="M57"/>
  <c r="M56" s="1"/>
  <c r="N57"/>
  <c r="N56" s="1"/>
  <c r="L58"/>
  <c r="H27" i="5" s="1"/>
  <c r="K58" i="1"/>
  <c r="G27" i="5" s="1"/>
  <c r="J58" i="1"/>
  <c r="L59"/>
  <c r="K59"/>
  <c r="J59"/>
  <c r="K40"/>
  <c r="K39" s="1"/>
  <c r="F58"/>
  <c r="I57"/>
  <c r="I56" s="1"/>
  <c r="H57"/>
  <c r="H56" s="1"/>
  <c r="N43"/>
  <c r="N42" s="1"/>
  <c r="M43"/>
  <c r="M42" s="1"/>
  <c r="I43"/>
  <c r="I42" s="1"/>
  <c r="H43"/>
  <c r="H42" s="1"/>
  <c r="N40"/>
  <c r="M40"/>
  <c r="I40"/>
  <c r="I39" s="1"/>
  <c r="H40"/>
  <c r="H39" s="1"/>
  <c r="N39"/>
  <c r="M39"/>
  <c r="N38"/>
  <c r="N12" s="1"/>
  <c r="M38"/>
  <c r="M12" s="1"/>
  <c r="I38"/>
  <c r="I12" s="1"/>
  <c r="H38"/>
  <c r="H12" s="1"/>
  <c r="N37"/>
  <c r="N11" s="1"/>
  <c r="M37"/>
  <c r="M11" s="1"/>
  <c r="I37"/>
  <c r="I11" s="1"/>
  <c r="H37"/>
  <c r="H11" s="1"/>
  <c r="I36"/>
  <c r="H36"/>
  <c r="I28"/>
  <c r="I27" s="1"/>
  <c r="H28"/>
  <c r="H27" s="1"/>
  <c r="N21"/>
  <c r="N20" s="1"/>
  <c r="M21"/>
  <c r="M20" s="1"/>
  <c r="I21"/>
  <c r="I20" s="1"/>
  <c r="H21"/>
  <c r="H20" s="1"/>
  <c r="N17"/>
  <c r="N16" s="1"/>
  <c r="M16"/>
  <c r="I17"/>
  <c r="I16" s="1"/>
  <c r="H17"/>
  <c r="H16" s="1"/>
  <c r="N15"/>
  <c r="N14" s="1"/>
  <c r="N13" s="1"/>
  <c r="J22" i="5" s="1"/>
  <c r="M15" i="1"/>
  <c r="M14" s="1"/>
  <c r="M13" s="1"/>
  <c r="I22" i="5" s="1"/>
  <c r="J9" i="1" l="1"/>
  <c r="J8" s="1"/>
  <c r="H20" i="5"/>
  <c r="G13"/>
  <c r="I24"/>
  <c r="J14" i="1"/>
  <c r="J13" s="1"/>
  <c r="J15" i="5"/>
  <c r="J10" s="1"/>
  <c r="J17"/>
  <c r="I17"/>
  <c r="I15"/>
  <c r="I10" s="1"/>
  <c r="G24"/>
  <c r="H35" i="1"/>
  <c r="H34" s="1"/>
  <c r="L20"/>
  <c r="L28"/>
  <c r="L27" s="1"/>
  <c r="J28"/>
  <c r="J27" s="1"/>
  <c r="K28"/>
  <c r="K27" s="1"/>
  <c r="J36"/>
  <c r="J35" s="1"/>
  <c r="J34" s="1"/>
  <c r="F29" i="5" s="1"/>
  <c r="F24" s="1"/>
  <c r="K36" i="1"/>
  <c r="K35" s="1"/>
  <c r="K34" s="1"/>
  <c r="G29" i="5" s="1"/>
  <c r="L36" i="1"/>
  <c r="L35" s="1"/>
  <c r="L34" s="1"/>
  <c r="H29" i="5" s="1"/>
  <c r="H24" s="1"/>
  <c r="M35" i="1"/>
  <c r="M34" s="1"/>
  <c r="J40"/>
  <c r="J39" s="1"/>
  <c r="N35"/>
  <c r="N34" s="1"/>
  <c r="J43"/>
  <c r="J42" s="1"/>
  <c r="K57"/>
  <c r="K56" s="1"/>
  <c r="J57"/>
  <c r="J56" s="1"/>
  <c r="L57"/>
  <c r="L56" s="1"/>
  <c r="I35"/>
  <c r="I34" s="1"/>
  <c r="N10"/>
  <c r="N9" s="1"/>
  <c r="N8" s="1"/>
  <c r="I15"/>
  <c r="K15"/>
  <c r="K10" s="1"/>
  <c r="K21"/>
  <c r="K20" s="1"/>
  <c r="L15"/>
  <c r="L10" s="1"/>
  <c r="L9" s="1"/>
  <c r="L8" s="1"/>
  <c r="L43"/>
  <c r="L42" s="1"/>
  <c r="M10"/>
  <c r="M9" s="1"/>
  <c r="M8" s="1"/>
  <c r="K43"/>
  <c r="K42" s="1"/>
  <c r="K17"/>
  <c r="K16" s="1"/>
  <c r="L17"/>
  <c r="L16" s="1"/>
  <c r="H15"/>
  <c r="H13" i="5" l="1"/>
  <c r="F17"/>
  <c r="F15"/>
  <c r="F10" s="1"/>
  <c r="L14" i="1"/>
  <c r="L13" s="1"/>
  <c r="H22" i="5" s="1"/>
  <c r="H15" s="1"/>
  <c r="H10" s="1"/>
  <c r="K9" i="1"/>
  <c r="K8" s="1"/>
  <c r="K14"/>
  <c r="K13" s="1"/>
  <c r="G22" i="5" s="1"/>
  <c r="I14" i="1"/>
  <c r="I13" s="1"/>
  <c r="I10"/>
  <c r="I9" s="1"/>
  <c r="I8" s="1"/>
  <c r="H14"/>
  <c r="H13" s="1"/>
  <c r="H10"/>
  <c r="H9" s="1"/>
  <c r="H8" s="1"/>
  <c r="H17" i="5" l="1"/>
  <c r="G15"/>
  <c r="G10" s="1"/>
  <c r="G17"/>
</calcChain>
</file>

<file path=xl/comments1.xml><?xml version="1.0" encoding="utf-8"?>
<comments xmlns="http://schemas.openxmlformats.org/spreadsheetml/2006/main">
  <authors>
    <author>Иванова</author>
  </authors>
  <commentList>
    <comment ref="G24" authorId="0">
      <text>
        <r>
          <rPr>
            <b/>
            <sz val="9"/>
            <color indexed="81"/>
            <rFont val="Tahoma"/>
            <family val="2"/>
            <charset val="204"/>
          </rPr>
          <t>Иванова:</t>
        </r>
        <r>
          <rPr>
            <sz val="9"/>
            <color indexed="81"/>
            <rFont val="Tahoma"/>
            <family val="2"/>
            <charset val="204"/>
          </rPr>
          <t xml:space="preserve">
4046430,0руб. -уточненный план</t>
        </r>
      </text>
    </comment>
  </commentList>
</comments>
</file>

<file path=xl/sharedStrings.xml><?xml version="1.0" encoding="utf-8"?>
<sst xmlns="http://schemas.openxmlformats.org/spreadsheetml/2006/main" count="1110" uniqueCount="221">
  <si>
    <t>Статус (муниципальная программа, подпрограмма)</t>
  </si>
  <si>
    <t>Наименование  программы, подпрограммы</t>
  </si>
  <si>
    <t>Наименовние ГРБС</t>
  </si>
  <si>
    <t xml:space="preserve">Код бюджетной классификации </t>
  </si>
  <si>
    <t>Расходы по годам</t>
  </si>
  <si>
    <t>ГРБС</t>
  </si>
  <si>
    <t>Рз Пр</t>
  </si>
  <si>
    <t>ЦСР</t>
  </si>
  <si>
    <t>ВР</t>
  </si>
  <si>
    <t>2015 (отчетный год)</t>
  </si>
  <si>
    <t>2016 (текущий год)</t>
  </si>
  <si>
    <t>Плановый период</t>
  </si>
  <si>
    <t>план</t>
  </si>
  <si>
    <t>факт</t>
  </si>
  <si>
    <t>2017 год</t>
  </si>
  <si>
    <t>2018 год</t>
  </si>
  <si>
    <t>Муниципальная программа</t>
  </si>
  <si>
    <t xml:space="preserve">всего расходные обязательства </t>
  </si>
  <si>
    <t>Х</t>
  </si>
  <si>
    <t>в том числе по ГРБС:</t>
  </si>
  <si>
    <t>Администрация ЗАТО г. Железногорск</t>
  </si>
  <si>
    <t>009</t>
  </si>
  <si>
    <t>Муниципальное казенное учреждение "Управление образования"</t>
  </si>
  <si>
    <t>734</t>
  </si>
  <si>
    <t>Муниципальное казенное учреждение "Управление культуры"</t>
  </si>
  <si>
    <t>733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</si>
  <si>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</si>
  <si>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</si>
  <si>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0309</t>
  </si>
  <si>
    <t>мероприятие 1
подпрограммы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</si>
  <si>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</si>
  <si>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244</t>
  </si>
  <si>
    <t>852</t>
  </si>
  <si>
    <t>мероприятие 2
подпрограммы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</si>
  <si>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</si>
  <si>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111</t>
  </si>
  <si>
    <t>112</t>
  </si>
  <si>
    <t>119</t>
  </si>
  <si>
    <t>0510074130</t>
  </si>
  <si>
    <t>05100S4130</t>
  </si>
  <si>
    <t>Обеспечение первичных мер пожарной безопасности на территории ЗАТО Железногорск</t>
  </si>
  <si>
    <t>Проведение мероприятий противопожарной пропаганды</t>
  </si>
  <si>
    <t>0314</t>
  </si>
  <si>
    <t>Расходы по проведению противопожарных мероприятий</t>
  </si>
  <si>
    <t>0520002</t>
  </si>
  <si>
    <t>0707</t>
  </si>
  <si>
    <t xml:space="preserve"> Муниципальное казенное учреждение "Управление образования"</t>
  </si>
  <si>
    <t>0701</t>
  </si>
  <si>
    <t>612</t>
  </si>
  <si>
    <t>0702</t>
  </si>
  <si>
    <t>622</t>
  </si>
  <si>
    <t>0113</t>
  </si>
  <si>
    <t>1102</t>
  </si>
  <si>
    <t>мероприятие 3
подпрограммы</t>
  </si>
  <si>
    <t>0520074120</t>
  </si>
  <si>
    <t>Расходы на обеспечение первичных мер пожарной безопасности</t>
  </si>
  <si>
    <t xml:space="preserve">        Софинансирование расходов первичных мер пожарной безопасности</t>
  </si>
  <si>
    <t>05200S4120</t>
  </si>
  <si>
    <t>Финансовое управление Администрации ЗАТО г.Железногорск</t>
  </si>
  <si>
    <t>Исполнение бюджета</t>
  </si>
  <si>
    <t>за период с 01.01.2016г. по 31.12.2016г.</t>
  </si>
  <si>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</si>
  <si>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</si>
  <si>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</si>
  <si>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</si>
  <si>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</si>
  <si>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</si>
  <si>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</si>
  <si>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</si>
  <si>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1 квартал</t>
  </si>
  <si>
    <t>2 квартал</t>
  </si>
  <si>
    <t>3 квартал</t>
  </si>
  <si>
    <t>4 квартал</t>
  </si>
  <si>
    <t>Касс. расход</t>
  </si>
  <si>
    <t xml:space="preserve">    Муниципальная программа "Защита населения и территории ЗАТО Железногорск от чрезвычайных ситуаций природного и техногенного характера"</t>
  </si>
  <si>
    <t>000</t>
  </si>
  <si>
    <t>0000</t>
  </si>
  <si>
    <t>0500000000</t>
  </si>
  <si>
    <t xml:space="preserve">      Подпрограмма "Подготовка населения и территории в области гражданской обороны, предупреждения и ликвидации чрезвычайных ситуаций"</t>
  </si>
  <si>
    <t>0510000000</t>
  </si>
  <si>
    <t xml:space="preserve">        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</si>
  <si>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0510000010</t>
  </si>
  <si>
    <t xml:space="preserve">          Администрация закрытого административно-территориального образования город Железногорск</t>
  </si>
  <si>
    <t xml:space="preserve">              Прочая закупка товаров, работ и услуг для обеспечения государственных (муниципальных) нужд</t>
  </si>
  <si>
    <t xml:space="preserve">              Уплата прочих налогов, сборов</t>
  </si>
  <si>
    <t xml:space="preserve">        Оказание содействия в реализации мероприятий по защите населения от чрезвычайных ситуаций природного и техногенного характера</t>
  </si>
  <si>
    <t>0510000020</t>
  </si>
  <si>
    <t xml:space="preserve">              Фонд оплаты труда учреждений</t>
  </si>
  <si>
    <t xml:space="preserve">              Иные выплаты персоналу казенных учреждений, за исключением фонда оплаты труда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</si>
  <si>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</si>
  <si>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на содержание единых дежурно-диспетчерских служб</t>
  </si>
  <si>
    <t xml:space="preserve">        Софинансирование расходов на содержание единых дежурно-диспетчерских служб</t>
  </si>
  <si>
    <t xml:space="preserve">      Подпрограмма "Обеспечение первичных мер пожарной безопасности на территории ЗАТО Железногорск"</t>
  </si>
  <si>
    <t>0520000000</t>
  </si>
  <si>
    <t xml:space="preserve">        Проведение мероприятий противопожарной пропаганды</t>
  </si>
  <si>
    <t>0520000010</t>
  </si>
  <si>
    <t xml:space="preserve">        Расходы по проведению противопожарных мероприятий</t>
  </si>
  <si>
    <t>0520000020</t>
  </si>
  <si>
    <t xml:space="preserve">              Субсидии бюджетным учреждениям на иные цели</t>
  </si>
  <si>
    <t xml:space="preserve">              Субсидии автономным учреждениям на иные цели</t>
  </si>
  <si>
    <t xml:space="preserve">          Муниципальное казенное учреждение "Управление культуры"</t>
  </si>
  <si>
    <t xml:space="preserve">        Расходы на обеспечение первичных мер пожарной безопасности</t>
  </si>
  <si>
    <t>ВСЕГО РАСХОДОВ:</t>
  </si>
  <si>
    <t>Примечание</t>
  </si>
  <si>
    <t>рублей</t>
  </si>
  <si>
    <t>Отчетный период                                       январь-декабрь</t>
  </si>
  <si>
    <t>План на год</t>
  </si>
  <si>
    <t>Наименование</t>
  </si>
  <si>
    <t>Код бюджетной классификации</t>
  </si>
  <si>
    <t>Расходы (руб.), годы</t>
  </si>
  <si>
    <t>Рз</t>
  </si>
  <si>
    <t>Пр</t>
  </si>
  <si>
    <t>Итого на период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</si>
  <si>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</si>
  <si>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 xml:space="preserve">  Подпрограмма "Подготовка населения и территории в области гражданской обороны, предупреждения и ликвидации чрезвычайных ситуаций"</t>
  </si>
  <si>
    <t xml:space="preserve">    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</si>
  <si>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 xml:space="preserve">      Администрация закрытого административно-территориального образования город Железногорск</t>
  </si>
  <si>
    <t>03</t>
  </si>
  <si>
    <t>09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</si>
  <si>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</si>
  <si>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Уплата прочих налогов, сборов</t>
  </si>
  <si>
    <t xml:space="preserve">    Оказание содействия в реализации мероприятий по защите населения от чрезвычайных ситуаций природного и техногенного характера</t>
  </si>
  <si>
    <t xml:space="preserve">          Фонд оплаты труда учреждений</t>
  </si>
  <si>
    <t xml:space="preserve">          Иные выплаты персоналу казенных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</si>
  <si>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</si>
  <si>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Подпрограмма "Обеспечение первичных мер пожарной безопасности на территории ЗАТО Железногорск"</t>
  </si>
  <si>
    <t xml:space="preserve">    Проведение мероприятий противопожарной пропаганды</t>
  </si>
  <si>
    <t>14</t>
  </si>
  <si>
    <t>К.Ю. Воронин</t>
  </si>
  <si>
    <t xml:space="preserve">    Расходы на обеспечение первичных мер пожарной безопасности</t>
  </si>
  <si>
    <t>Информация о распределении планируемых расходов по подпрограммам и отдельным мероприятиям муниципальной программы</t>
  </si>
  <si>
    <t>Приложение № 8</t>
  </si>
  <si>
    <t>к Порядку принятия решений о разработке,  формировании 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</si>
  <si>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</si>
  <si>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</si>
  <si>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</si>
  <si>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</si>
  <si>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2015
(отчетный год)</t>
  </si>
  <si>
    <t xml:space="preserve">Примечание 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</si>
  <si>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</si>
  <si>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</si>
  <si>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</si>
  <si>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</si>
  <si>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</si>
  <si>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</si>
  <si>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юридические лица</t>
  </si>
  <si>
    <t xml:space="preserve">Отчетный период                                  январь - декабрь </t>
  </si>
  <si>
    <t>Приложение № 6</t>
  </si>
  <si>
    <t>№ п/п</t>
  </si>
  <si>
    <t>Цель, задачи, показатели результативности</t>
  </si>
  <si>
    <t>Весовой критерий</t>
  </si>
  <si>
    <t>Примечание (оценка рисков невыполнения показателей по программе, причины невыполнения, выбор действий по преодолению)</t>
  </si>
  <si>
    <t>2014 год</t>
  </si>
  <si>
    <t>2015 год</t>
  </si>
  <si>
    <t>1.</t>
  </si>
  <si>
    <t>Цель: Защита населения и территории ЗАТО Железногорск Красноярского края от чрезвычайных ситуаций природного и техногенного характера</t>
  </si>
  <si>
    <t>Целевой показатель 1
Доля населения, прошедшего подготовку в области ГО и ЧС</t>
  </si>
  <si>
    <t>% от потребности</t>
  </si>
  <si>
    <t>х</t>
  </si>
  <si>
    <t>Целевой показатель 2
Доля специалистов в области ГО и ЧС</t>
  </si>
  <si>
    <t>Целевой показатель 3
Доля населения, попадающего в зоны действия систем оповещения</t>
  </si>
  <si>
    <t>Целевой показатель 4
Количество мероприятий противопо-жарной пропаганды</t>
  </si>
  <si>
    <t>Ед.</t>
  </si>
  <si>
    <t xml:space="preserve">Целевой показатель 5
Количество учреждений, в которых проведены мероприятия направленные на повышение уровня соответствия пожарной безопасности </t>
  </si>
  <si>
    <t>Целевой показатель 6
Приобретение емкостей для воды объемом более 0,2 куб. Метра</t>
  </si>
  <si>
    <t>1.1.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</si>
  <si>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</si>
  <si>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Подпрограмма: Подготовка населения и территории в области гражданской обороны, предупреждения и ликвидации чрезвычайных ситуаций</t>
  </si>
  <si>
    <t>1.1.1.</t>
  </si>
  <si>
    <t>Доля населения, прошедшего подготовку в области ГО и ЧС</t>
  </si>
  <si>
    <t xml:space="preserve">По планам - графикам организаций, учреждений, предприятий </t>
  </si>
  <si>
    <t>1.1.2.</t>
  </si>
  <si>
    <t>Доля специалистов в области ГО и ЧС</t>
  </si>
  <si>
    <t>В соответствии со штаным расписанием</t>
  </si>
  <si>
    <t>1.1.3.</t>
  </si>
  <si>
    <t>Доля населения, попадающего в зоны действия систем оповещения</t>
  </si>
  <si>
    <t>Акты работоспособности системы оповещения</t>
  </si>
  <si>
    <t>1.2.</t>
  </si>
  <si>
    <t>Задача 2: Проведение противопожарной пропаганды</t>
  </si>
  <si>
    <t>Подпрограмма: Обеспечение первичных мер пожарной безопасности на территории ЗАТО Железногорск</t>
  </si>
  <si>
    <t>1.2.1.</t>
  </si>
  <si>
    <t>Количество мероприятий противопожарной пропаганды</t>
  </si>
  <si>
    <t>1.2.2.</t>
  </si>
  <si>
    <t xml:space="preserve">Количество учреждений, в которых проведены мероприятия направленные на повышение уровня соответствия пожарной безопасности </t>
  </si>
  <si>
    <t>1.2.3.</t>
  </si>
  <si>
    <t>Приобретение емкостей для воды объемом более 0,2 куб. Метра</t>
  </si>
  <si>
    <t>Ед. измерения</t>
  </si>
  <si>
    <t>Отчетный период                   (два предшествующих года)</t>
  </si>
  <si>
    <t>план на год</t>
  </si>
  <si>
    <t>отчетный пеиод январь - декабрь</t>
  </si>
  <si>
    <t xml:space="preserve">    Софинансирование расходов первичных мер пожарной безопасности</t>
  </si>
  <si>
    <t>02</t>
  </si>
  <si>
    <t>11</t>
  </si>
  <si>
    <t>07</t>
  </si>
  <si>
    <t>13</t>
  </si>
  <si>
    <t>01</t>
  </si>
  <si>
    <t xml:space="preserve">    Расходы по проведению противопожарных мероприятий</t>
  </si>
  <si>
    <t xml:space="preserve">    Софинансирование расходов на содержание единых дежурно-диспетчерских служб</t>
  </si>
  <si>
    <t xml:space="preserve">    Расходы на содержание единых дежурно-диспетчерских служб</t>
  </si>
  <si>
    <t>(рублей)</t>
  </si>
  <si>
    <t>всего расходные обязательства</t>
  </si>
  <si>
    <t>051000020</t>
  </si>
  <si>
    <t>Приложение №1</t>
  </si>
  <si>
    <t>к муниципальной программе "Защита населения и территории ЗАТО Железногорск от чрезвычайных ситуаций природного и техногенного характера"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</si>
  <si>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</si>
  <si>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 xml:space="preserve">        Другие вопросы в области национальной безопасности и правоохранительной деятельности</t>
  </si>
  <si>
    <t xml:space="preserve">        Другие общегосударственные вопросы</t>
  </si>
  <si>
    <t xml:space="preserve">        Общее образование</t>
  </si>
  <si>
    <t xml:space="preserve">          Субсидии бюджетным учреждениям на иные цели</t>
  </si>
  <si>
    <t xml:space="preserve">        Молодежная политика и оздоровление детей</t>
  </si>
  <si>
    <t xml:space="preserve">        Массовый спорт</t>
  </si>
  <si>
    <t xml:space="preserve">          Субсидии автономным учреждениям на иные цели</t>
  </si>
  <si>
    <t xml:space="preserve">      Муниципальное казенное учреждение "Управление культуры"</t>
  </si>
  <si>
    <t>Начальник Отдела общественной безопасности</t>
  </si>
  <si>
    <t>и режима Администрации ЗАТО г. Железногорск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</si>
  <si>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</si>
  <si>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>Защита населения и территории ЗАТО Железногорск от чрезвычайных ситуаций природного и техногенного характера»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</si>
  <si>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</si>
  <si>
    <t xml:space="preserve">Информация о целевых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</si>
  <si>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Главный специалист Отдела общественной безопасности и режима</t>
  </si>
  <si>
    <t>Д.В. Мольков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</si>
</sst>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  <font>
      <sz val="12"/>
      <color theme="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FF99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69">
    <xf numFmtId="0" fontId="0" fillId="0" borderId="0"/>
    <xf numFmtId="0" fontId="2" fillId="0" borderId="0"/>
    <xf numFmtId="0" fontId="2" fillId="3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8" borderId="0"/>
    <xf numFmtId="0" fontId="6" fillId="0" borderId="0">
      <alignment wrapText="1"/>
    </xf>
    <xf numFmtId="0" fontId="6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8" borderId="10"/>
    <xf numFmtId="0" fontId="6" fillId="0" borderId="11">
      <alignment horizontal="center" vertical="center" wrapText="1"/>
    </xf>
    <xf numFmtId="0" fontId="6" fillId="8" borderId="12"/>
    <xf numFmtId="49" fontId="6" fillId="0" borderId="11">
      <alignment horizontal="left" vertical="top" wrapText="1" indent="2"/>
    </xf>
    <xf numFmtId="49" fontId="6" fillId="0" borderId="11">
      <alignment horizontal="center" vertical="top" shrinkToFit="1"/>
    </xf>
    <xf numFmtId="4" fontId="6" fillId="0" borderId="11">
      <alignment horizontal="right" vertical="top" shrinkToFit="1"/>
    </xf>
    <xf numFmtId="10" fontId="6" fillId="0" borderId="11">
      <alignment horizontal="right" vertical="top" shrinkToFit="1"/>
    </xf>
    <xf numFmtId="0" fontId="6" fillId="8" borderId="12">
      <alignment shrinkToFit="1"/>
    </xf>
    <xf numFmtId="0" fontId="8" fillId="0" borderId="11">
      <alignment horizontal="left"/>
    </xf>
    <xf numFmtId="4" fontId="8" fillId="2" borderId="11">
      <alignment horizontal="right" vertical="top" shrinkToFit="1"/>
    </xf>
    <xf numFmtId="10" fontId="8" fillId="2" borderId="11">
      <alignment horizontal="right" vertical="top" shrinkToFit="1"/>
    </xf>
    <xf numFmtId="0" fontId="6" fillId="8" borderId="13"/>
    <xf numFmtId="0" fontId="6" fillId="0" borderId="0">
      <alignment horizontal="left" wrapText="1"/>
    </xf>
    <xf numFmtId="0" fontId="8" fillId="0" borderId="11">
      <alignment vertical="top" wrapText="1"/>
    </xf>
    <xf numFmtId="4" fontId="8" fillId="9" borderId="11">
      <alignment horizontal="right" vertical="top" shrinkToFit="1"/>
    </xf>
    <xf numFmtId="10" fontId="8" fillId="9" borderId="11">
      <alignment horizontal="right" vertical="top" shrinkToFit="1"/>
    </xf>
    <xf numFmtId="0" fontId="6" fillId="8" borderId="12">
      <alignment horizontal="center"/>
    </xf>
    <xf numFmtId="0" fontId="6" fillId="8" borderId="12">
      <alignment horizontal="left"/>
    </xf>
    <xf numFmtId="0" fontId="6" fillId="8" borderId="13">
      <alignment horizontal="center"/>
    </xf>
    <xf numFmtId="0" fontId="6" fillId="8" borderId="13">
      <alignment horizontal="left"/>
    </xf>
    <xf numFmtId="4" fontId="8" fillId="9" borderId="11">
      <alignment horizontal="right" vertical="top" shrinkToFit="1"/>
    </xf>
    <xf numFmtId="10" fontId="8" fillId="9" borderId="11">
      <alignment horizontal="right" vertical="top" shrinkToFit="1"/>
    </xf>
    <xf numFmtId="0" fontId="9" fillId="0" borderId="0"/>
    <xf numFmtId="9" fontId="1" fillId="0" borderId="0" applyFont="0" applyFill="0" applyBorder="0" applyAlignment="0" applyProtection="0"/>
    <xf numFmtId="0" fontId="10" fillId="0" borderId="0">
      <alignment wrapText="1"/>
    </xf>
    <xf numFmtId="0" fontId="10" fillId="0" borderId="0"/>
    <xf numFmtId="0" fontId="5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11">
      <alignment horizontal="center" vertical="center" wrapText="1"/>
    </xf>
    <xf numFmtId="0" fontId="12" fillId="0" borderId="11">
      <alignment vertical="top" wrapText="1"/>
    </xf>
    <xf numFmtId="49" fontId="10" fillId="0" borderId="11">
      <alignment horizontal="center" vertical="top" shrinkToFit="1"/>
    </xf>
    <xf numFmtId="4" fontId="12" fillId="9" borderId="11">
      <alignment horizontal="right" vertical="top" shrinkToFit="1"/>
    </xf>
    <xf numFmtId="0" fontId="12" fillId="0" borderId="11">
      <alignment horizontal="left"/>
    </xf>
    <xf numFmtId="4" fontId="12" fillId="2" borderId="11">
      <alignment horizontal="right" vertical="top" shrinkToFit="1"/>
    </xf>
    <xf numFmtId="0" fontId="6" fillId="0" borderId="0">
      <alignment horizontal="left" vertical="top" wrapText="1"/>
    </xf>
    <xf numFmtId="0" fontId="6" fillId="0" borderId="0">
      <alignment wrapText="1"/>
    </xf>
    <xf numFmtId="0" fontId="6" fillId="0" borderId="0">
      <alignment horizontal="right"/>
    </xf>
    <xf numFmtId="0" fontId="6" fillId="0" borderId="19"/>
    <xf numFmtId="49" fontId="6" fillId="0" borderId="11">
      <alignment horizontal="left" vertical="top" wrapText="1"/>
    </xf>
    <xf numFmtId="4" fontId="6" fillId="9" borderId="11">
      <alignment horizontal="right" vertical="top" shrinkToFit="1"/>
    </xf>
    <xf numFmtId="0" fontId="6" fillId="0" borderId="13"/>
    <xf numFmtId="0" fontId="10" fillId="0" borderId="13"/>
    <xf numFmtId="0" fontId="10" fillId="0" borderId="19"/>
    <xf numFmtId="4" fontId="10" fillId="9" borderId="11">
      <alignment horizontal="right" vertical="top" shrinkToFit="1"/>
    </xf>
    <xf numFmtId="49" fontId="10" fillId="0" borderId="11">
      <alignment horizontal="left" vertical="top" wrapText="1"/>
    </xf>
    <xf numFmtId="0" fontId="10" fillId="0" borderId="11">
      <alignment horizontal="center" vertical="center" wrapText="1"/>
    </xf>
    <xf numFmtId="0" fontId="10" fillId="0" borderId="0">
      <alignment horizontal="right"/>
    </xf>
    <xf numFmtId="0" fontId="10" fillId="0" borderId="0">
      <alignment wrapText="1"/>
    </xf>
    <xf numFmtId="0" fontId="10" fillId="0" borderId="0">
      <alignment horizontal="left" vertical="top" wrapText="1"/>
    </xf>
    <xf numFmtId="4" fontId="12" fillId="11" borderId="11">
      <alignment horizontal="right" vertical="top" shrinkToFit="1"/>
    </xf>
    <xf numFmtId="0" fontId="12" fillId="0" borderId="11">
      <alignment horizontal="left"/>
    </xf>
    <xf numFmtId="0" fontId="10" fillId="0" borderId="11">
      <alignment horizontal="center" vertical="center" shrinkToFit="1"/>
    </xf>
    <xf numFmtId="0" fontId="6" fillId="0" borderId="11">
      <alignment horizontal="center" vertical="center" wrapText="1"/>
    </xf>
  </cellStyleXfs>
  <cellXfs count="221">
    <xf numFmtId="0" fontId="0" fillId="0" borderId="0" xfId="0"/>
    <xf numFmtId="0" fontId="2" fillId="3" borderId="0" xfId="2" applyFont="1" applyFill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3" fillId="0" borderId="1" xfId="1" applyFont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/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shrinkToFit="1"/>
    </xf>
    <xf numFmtId="164" fontId="3" fillId="0" borderId="7" xfId="1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wrapText="1"/>
    </xf>
    <xf numFmtId="0" fontId="10" fillId="4" borderId="0" xfId="39" applyNumberFormat="1" applyFill="1" applyProtection="1"/>
    <xf numFmtId="0" fontId="5" fillId="4" borderId="0" xfId="40" applyFill="1" applyProtection="1">
      <protection locked="0"/>
    </xf>
    <xf numFmtId="0" fontId="10" fillId="4" borderId="11" xfId="44" applyNumberFormat="1" applyFill="1" applyProtection="1">
      <alignment horizontal="center" vertical="center" wrapText="1"/>
    </xf>
    <xf numFmtId="4" fontId="12" fillId="4" borderId="11" xfId="47" applyNumberFormat="1" applyFill="1" applyProtection="1">
      <alignment horizontal="right" vertical="top" shrinkToFit="1"/>
    </xf>
    <xf numFmtId="4" fontId="12" fillId="4" borderId="11" xfId="49" applyNumberFormat="1" applyFill="1" applyProtection="1">
      <alignment horizontal="right" vertical="top" shrinkToFit="1"/>
    </xf>
    <xf numFmtId="0" fontId="10" fillId="0" borderId="0" xfId="39" applyNumberFormat="1" applyProtection="1"/>
    <xf numFmtId="0" fontId="5" fillId="0" borderId="0" xfId="40" applyProtection="1">
      <protection locked="0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2" fillId="3" borderId="0" xfId="2" applyFont="1" applyFill="1" applyBorder="1"/>
    <xf numFmtId="0" fontId="3" fillId="4" borderId="0" xfId="1" applyFont="1" applyFill="1" applyBorder="1" applyAlignment="1">
      <alignment vertical="center" wrapText="1"/>
    </xf>
    <xf numFmtId="0" fontId="3" fillId="0" borderId="0" xfId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center" wrapText="1"/>
    </xf>
    <xf numFmtId="164" fontId="3" fillId="0" borderId="1" xfId="2" applyNumberFormat="1" applyFont="1" applyFill="1" applyBorder="1" applyAlignment="1">
      <alignment horizontal="center" wrapText="1"/>
    </xf>
    <xf numFmtId="164" fontId="3" fillId="0" borderId="1" xfId="2" applyNumberFormat="1" applyFont="1" applyFill="1" applyBorder="1" applyAlignment="1">
      <alignment horizontal="center"/>
    </xf>
    <xf numFmtId="0" fontId="15" fillId="0" borderId="0" xfId="40" applyFont="1" applyProtection="1">
      <protection locked="0"/>
    </xf>
    <xf numFmtId="0" fontId="15" fillId="4" borderId="0" xfId="40" applyFont="1" applyFill="1" applyProtection="1">
      <protection locked="0"/>
    </xf>
    <xf numFmtId="0" fontId="14" fillId="0" borderId="0" xfId="39" applyNumberFormat="1" applyFont="1" applyProtection="1"/>
    <xf numFmtId="0" fontId="14" fillId="4" borderId="13" xfId="57" applyNumberFormat="1" applyFont="1" applyFill="1" applyProtection="1"/>
    <xf numFmtId="0" fontId="14" fillId="0" borderId="13" xfId="57" applyNumberFormat="1" applyFont="1" applyProtection="1"/>
    <xf numFmtId="0" fontId="14" fillId="0" borderId="19" xfId="58" applyNumberFormat="1" applyFont="1" applyProtection="1"/>
    <xf numFmtId="4" fontId="14" fillId="4" borderId="11" xfId="59" applyNumberFormat="1" applyFont="1" applyFill="1" applyProtection="1">
      <alignment horizontal="right" vertical="top" shrinkToFit="1"/>
    </xf>
    <xf numFmtId="49" fontId="14" fillId="0" borderId="11" xfId="60" applyNumberFormat="1" applyFont="1" applyProtection="1">
      <alignment horizontal="left" vertical="top" wrapText="1"/>
    </xf>
    <xf numFmtId="0" fontId="14" fillId="0" borderId="0" xfId="58" applyNumberFormat="1" applyFont="1" applyBorder="1" applyProtection="1"/>
    <xf numFmtId="0" fontId="14" fillId="4" borderId="1" xfId="61" applyFont="1" applyFill="1" applyBorder="1" applyAlignment="1" applyProtection="1">
      <alignment horizontal="center" vertical="center" wrapText="1"/>
      <protection locked="0"/>
    </xf>
    <xf numFmtId="0" fontId="14" fillId="0" borderId="20" xfId="61" applyNumberFormat="1" applyFont="1" applyBorder="1" applyProtection="1">
      <alignment horizontal="center" vertical="center" wrapText="1"/>
    </xf>
    <xf numFmtId="0" fontId="14" fillId="0" borderId="11" xfId="61" applyNumberFormat="1" applyFont="1" applyProtection="1">
      <alignment horizontal="center" vertical="center" wrapText="1"/>
    </xf>
    <xf numFmtId="0" fontId="14" fillId="0" borderId="0" xfId="62" applyNumberFormat="1" applyFont="1" applyProtection="1">
      <alignment horizontal="right"/>
    </xf>
    <xf numFmtId="0" fontId="14" fillId="4" borderId="0" xfId="62" applyFont="1" applyFill="1" applyBorder="1" applyAlignment="1" applyProtection="1">
      <protection locked="0"/>
    </xf>
    <xf numFmtId="0" fontId="14" fillId="0" borderId="10" xfId="62" applyFont="1" applyBorder="1" applyAlignment="1" applyProtection="1">
      <protection locked="0"/>
    </xf>
    <xf numFmtId="0" fontId="14" fillId="0" borderId="10" xfId="62" applyNumberFormat="1" applyFont="1" applyBorder="1" applyAlignment="1" applyProtection="1"/>
    <xf numFmtId="0" fontId="14" fillId="0" borderId="0" xfId="63" applyNumberFormat="1" applyFont="1" applyProtection="1">
      <alignment wrapText="1"/>
    </xf>
    <xf numFmtId="49" fontId="14" fillId="5" borderId="11" xfId="60" applyNumberFormat="1" applyFont="1" applyFill="1" applyProtection="1">
      <alignment horizontal="left" vertical="top" wrapText="1"/>
    </xf>
    <xf numFmtId="4" fontId="14" fillId="5" borderId="18" xfId="59" applyNumberFormat="1" applyFont="1" applyFill="1" applyBorder="1" applyProtection="1">
      <alignment horizontal="right" vertical="top" shrinkToFit="1"/>
    </xf>
    <xf numFmtId="49" fontId="14" fillId="6" borderId="11" xfId="60" applyNumberFormat="1" applyFont="1" applyFill="1" applyProtection="1">
      <alignment horizontal="left" vertical="top" wrapText="1"/>
    </xf>
    <xf numFmtId="4" fontId="14" fillId="6" borderId="11" xfId="59" applyNumberFormat="1" applyFont="1" applyFill="1" applyProtection="1">
      <alignment horizontal="right" vertical="top" shrinkToFit="1"/>
    </xf>
    <xf numFmtId="49" fontId="14" fillId="7" borderId="11" xfId="60" applyNumberFormat="1" applyFont="1" applyFill="1" applyProtection="1">
      <alignment horizontal="left" vertical="top" wrapText="1"/>
    </xf>
    <xf numFmtId="4" fontId="14" fillId="7" borderId="11" xfId="59" applyNumberFormat="1" applyFont="1" applyFill="1" applyProtection="1">
      <alignment horizontal="right" vertical="top" shrinkToFit="1"/>
    </xf>
    <xf numFmtId="49" fontId="14" fillId="10" borderId="11" xfId="60" applyNumberFormat="1" applyFont="1" applyFill="1" applyProtection="1">
      <alignment horizontal="left" vertical="top" wrapText="1"/>
    </xf>
    <xf numFmtId="4" fontId="14" fillId="10" borderId="11" xfId="59" applyNumberFormat="1" applyFont="1" applyFill="1" applyProtection="1">
      <alignment horizontal="right" vertical="top" shrinkToFi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15" fillId="0" borderId="0" xfId="1" applyFont="1" applyAlignment="1">
      <alignment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  <xf numFmtId="0" fontId="15" fillId="0" borderId="1" xfId="1" applyFont="1" applyFill="1" applyBorder="1" applyAlignment="1">
      <alignment horizontal="justify" vertical="center" wrapText="1"/>
    </xf>
    <xf numFmtId="1" fontId="15" fillId="0" borderId="1" xfId="1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justify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2" fontId="15" fillId="0" borderId="0" xfId="1" applyNumberFormat="1" applyFont="1" applyFill="1" applyBorder="1" applyAlignment="1">
      <alignment horizontal="center" vertical="center" wrapText="1"/>
    </xf>
    <xf numFmtId="1" fontId="15" fillId="0" borderId="0" xfId="1" applyNumberFormat="1" applyFont="1" applyFill="1" applyBorder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36" applyFont="1" applyProtection="1">
      <protection locked="0"/>
    </xf>
    <xf numFmtId="0" fontId="3" fillId="0" borderId="0" xfId="36" applyFont="1" applyFill="1" applyProtection="1">
      <protection locked="0"/>
    </xf>
    <xf numFmtId="0" fontId="14" fillId="0" borderId="0" xfId="36" applyFont="1" applyFill="1" applyAlignment="1">
      <alignment horizontal="left" wrapText="1"/>
    </xf>
    <xf numFmtId="0" fontId="13" fillId="0" borderId="0" xfId="36" applyFont="1" applyFill="1" applyAlignment="1" applyProtection="1">
      <alignment horizontal="center"/>
      <protection locked="0"/>
    </xf>
    <xf numFmtId="0" fontId="4" fillId="0" borderId="0" xfId="52" applyNumberFormat="1" applyFont="1" applyProtection="1">
      <alignment horizontal="right"/>
    </xf>
    <xf numFmtId="0" fontId="6" fillId="0" borderId="19" xfId="53" applyNumberFormat="1" applyProtection="1">
      <protection locked="0"/>
    </xf>
    <xf numFmtId="0" fontId="6" fillId="0" borderId="0" xfId="10" applyNumberFormat="1" applyProtection="1">
      <protection locked="0"/>
    </xf>
    <xf numFmtId="0" fontId="9" fillId="0" borderId="0" xfId="36" applyProtection="1">
      <protection locked="0"/>
    </xf>
    <xf numFmtId="0" fontId="14" fillId="0" borderId="11" xfId="68" applyNumberFormat="1" applyFont="1" applyProtection="1">
      <alignment horizontal="center" vertical="center" wrapText="1"/>
      <protection locked="0"/>
    </xf>
    <xf numFmtId="0" fontId="14" fillId="0" borderId="20" xfId="68" applyNumberFormat="1" applyFont="1" applyBorder="1" applyProtection="1">
      <alignment horizontal="center" vertical="center" wrapText="1"/>
      <protection locked="0"/>
    </xf>
    <xf numFmtId="0" fontId="14" fillId="4" borderId="1" xfId="68" applyFont="1" applyFill="1" applyBorder="1" applyAlignment="1">
      <alignment horizontal="center" vertical="center" wrapText="1"/>
    </xf>
    <xf numFmtId="0" fontId="6" fillId="0" borderId="0" xfId="53" applyNumberFormat="1" applyBorder="1" applyProtection="1">
      <protection locked="0"/>
    </xf>
    <xf numFmtId="49" fontId="4" fillId="0" borderId="11" xfId="54" applyNumberFormat="1" applyFont="1" applyProtection="1">
      <alignment horizontal="left" vertical="top" wrapText="1"/>
    </xf>
    <xf numFmtId="4" fontId="4" fillId="4" borderId="11" xfId="55" applyNumberFormat="1" applyFont="1" applyFill="1" applyProtection="1">
      <alignment horizontal="right" vertical="top" shrinkToFit="1"/>
    </xf>
    <xf numFmtId="0" fontId="4" fillId="0" borderId="19" xfId="53" applyNumberFormat="1" applyFont="1" applyProtection="1"/>
    <xf numFmtId="0" fontId="4" fillId="0" borderId="0" xfId="10" applyNumberFormat="1" applyFont="1" applyProtection="1"/>
    <xf numFmtId="0" fontId="4" fillId="0" borderId="13" xfId="56" applyNumberFormat="1" applyFont="1" applyProtection="1"/>
    <xf numFmtId="0" fontId="4" fillId="4" borderId="13" xfId="56" applyNumberFormat="1" applyFont="1" applyFill="1" applyProtection="1"/>
    <xf numFmtId="0" fontId="15" fillId="3" borderId="0" xfId="36" applyFont="1" applyFill="1"/>
    <xf numFmtId="0" fontId="15" fillId="4" borderId="0" xfId="36" applyFont="1" applyFill="1"/>
    <xf numFmtId="0" fontId="15" fillId="0" borderId="0" xfId="36" applyFont="1" applyFill="1" applyProtection="1">
      <protection locked="0"/>
    </xf>
    <xf numFmtId="0" fontId="15" fillId="4" borderId="0" xfId="36" applyFont="1" applyFill="1" applyAlignment="1">
      <alignment horizontal="right"/>
    </xf>
    <xf numFmtId="0" fontId="3" fillId="4" borderId="0" xfId="36" applyFont="1" applyFill="1" applyProtection="1">
      <protection locked="0"/>
    </xf>
    <xf numFmtId="164" fontId="20" fillId="0" borderId="1" xfId="1" applyNumberFormat="1" applyFont="1" applyFill="1" applyBorder="1" applyAlignment="1">
      <alignment horizontal="center" vertical="center" wrapText="1"/>
    </xf>
    <xf numFmtId="164" fontId="20" fillId="0" borderId="4" xfId="1" applyNumberFormat="1" applyFont="1" applyFill="1" applyBorder="1" applyAlignment="1">
      <alignment horizontal="center" vertical="center" wrapText="1"/>
    </xf>
    <xf numFmtId="164" fontId="20" fillId="0" borderId="1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12" fillId="0" borderId="11" xfId="45" applyNumberFormat="1" applyFill="1" applyProtection="1">
      <alignment vertical="top" wrapText="1"/>
    </xf>
    <xf numFmtId="49" fontId="10" fillId="0" borderId="11" xfId="46" applyNumberFormat="1" applyFill="1" applyProtection="1">
      <alignment horizontal="center" vertical="top" shrinkToFit="1"/>
    </xf>
    <xf numFmtId="4" fontId="12" fillId="0" borderId="11" xfId="47" applyNumberFormat="1" applyFill="1" applyProtection="1">
      <alignment horizontal="right" vertical="top" shrinkToFit="1"/>
    </xf>
    <xf numFmtId="4" fontId="12" fillId="0" borderId="11" xfId="49" applyNumberFormat="1" applyFill="1" applyProtection="1">
      <alignment horizontal="right" vertical="top" shrinkToFit="1"/>
    </xf>
    <xf numFmtId="49" fontId="21" fillId="0" borderId="1" xfId="1" applyNumberFormat="1" applyFont="1" applyFill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center" vertical="center"/>
    </xf>
    <xf numFmtId="164" fontId="22" fillId="0" borderId="1" xfId="1" applyNumberFormat="1" applyFont="1" applyFill="1" applyBorder="1" applyAlignment="1">
      <alignment horizontal="center" vertical="center" wrapText="1"/>
    </xf>
    <xf numFmtId="49" fontId="22" fillId="0" borderId="1" xfId="1" applyNumberFormat="1" applyFont="1" applyFill="1" applyBorder="1" applyAlignment="1">
      <alignment horizontal="center" vertical="center" wrapText="1"/>
    </xf>
    <xf numFmtId="49" fontId="22" fillId="0" borderId="1" xfId="1" applyNumberFormat="1" applyFont="1" applyFill="1" applyBorder="1" applyAlignment="1">
      <alignment horizontal="center" vertical="center"/>
    </xf>
    <xf numFmtId="49" fontId="22" fillId="0" borderId="4" xfId="2" applyNumberFormat="1" applyFont="1" applyFill="1" applyBorder="1" applyAlignment="1">
      <alignment horizontal="center" vertical="center" shrinkToFit="1"/>
    </xf>
    <xf numFmtId="1" fontId="15" fillId="0" borderId="1" xfId="37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  <xf numFmtId="0" fontId="15" fillId="0" borderId="0" xfId="1" applyFont="1" applyAlignment="1">
      <alignment wrapText="1"/>
    </xf>
    <xf numFmtId="0" fontId="15" fillId="0" borderId="0" xfId="1" applyFont="1" applyAlignment="1">
      <alignment horizontal="left" wrapText="1"/>
    </xf>
    <xf numFmtId="0" fontId="15" fillId="0" borderId="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Alignment="1">
      <alignment horizontal="righ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shrinkToFit="1"/>
    </xf>
    <xf numFmtId="49" fontId="4" fillId="0" borderId="3" xfId="2" applyNumberFormat="1" applyFont="1" applyFill="1" applyBorder="1" applyAlignment="1">
      <alignment horizontal="center" vertical="center" shrinkToFit="1"/>
    </xf>
    <xf numFmtId="49" fontId="4" fillId="0" borderId="4" xfId="2" applyNumberFormat="1" applyFont="1" applyFill="1" applyBorder="1" applyAlignment="1">
      <alignment horizontal="center" vertical="center" shrinkToFi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5" xfId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shrinkToFit="1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0" fillId="4" borderId="17" xfId="44" applyNumberFormat="1" applyFill="1" applyBorder="1" applyProtection="1">
      <alignment horizontal="center" vertical="center" wrapText="1"/>
    </xf>
    <xf numFmtId="0" fontId="10" fillId="4" borderId="18" xfId="44" applyNumberFormat="1" applyFill="1" applyBorder="1" applyProtection="1">
      <alignment horizontal="center" vertical="center" wrapText="1"/>
    </xf>
    <xf numFmtId="0" fontId="10" fillId="4" borderId="11" xfId="44" applyNumberFormat="1" applyFill="1" applyBorder="1" applyProtection="1">
      <alignment horizontal="center" vertical="center" wrapText="1"/>
    </xf>
    <xf numFmtId="0" fontId="10" fillId="4" borderId="11" xfId="44" applyFill="1" applyBorder="1" applyProtection="1">
      <alignment horizontal="center" vertical="center" wrapText="1"/>
      <protection locked="0"/>
    </xf>
    <xf numFmtId="0" fontId="10" fillId="0" borderId="0" xfId="38" applyNumberFormat="1" applyBorder="1" applyProtection="1">
      <alignment wrapText="1"/>
    </xf>
    <xf numFmtId="0" fontId="10" fillId="0" borderId="0" xfId="38" applyBorder="1" applyProtection="1">
      <alignment wrapText="1"/>
      <protection locked="0"/>
    </xf>
    <xf numFmtId="0" fontId="11" fillId="0" borderId="0" xfId="41" applyNumberFormat="1" applyBorder="1" applyProtection="1">
      <alignment horizontal="center" wrapText="1"/>
    </xf>
    <xf numFmtId="0" fontId="11" fillId="0" borderId="0" xfId="41" applyBorder="1" applyProtection="1">
      <alignment horizontal="center" wrapText="1"/>
      <protection locked="0"/>
    </xf>
    <xf numFmtId="0" fontId="11" fillId="0" borderId="0" xfId="42" applyNumberFormat="1" applyBorder="1" applyProtection="1">
      <alignment horizontal="center"/>
    </xf>
    <xf numFmtId="0" fontId="11" fillId="0" borderId="0" xfId="42" applyBorder="1" applyProtection="1">
      <alignment horizontal="center"/>
      <protection locked="0"/>
    </xf>
    <xf numFmtId="0" fontId="10" fillId="0" borderId="0" xfId="43" applyNumberFormat="1" applyBorder="1" applyProtection="1">
      <alignment horizontal="right"/>
    </xf>
    <xf numFmtId="0" fontId="10" fillId="0" borderId="0" xfId="43" applyBorder="1" applyProtection="1">
      <alignment horizontal="right"/>
      <protection locked="0"/>
    </xf>
    <xf numFmtId="0" fontId="10" fillId="0" borderId="11" xfId="44" applyNumberFormat="1" applyBorder="1" applyProtection="1">
      <alignment horizontal="center" vertical="center" wrapText="1"/>
    </xf>
    <xf numFmtId="0" fontId="10" fillId="0" borderId="11" xfId="44" applyBorder="1" applyProtection="1">
      <alignment horizontal="center" vertical="center" wrapText="1"/>
      <protection locked="0"/>
    </xf>
    <xf numFmtId="0" fontId="12" fillId="0" borderId="11" xfId="48" applyNumberFormat="1" applyFill="1" applyBorder="1" applyProtection="1">
      <alignment horizontal="left"/>
    </xf>
    <xf numFmtId="0" fontId="12" fillId="0" borderId="11" xfId="48" applyFill="1" applyBorder="1" applyProtection="1">
      <alignment horizontal="left"/>
      <protection locked="0"/>
    </xf>
    <xf numFmtId="0" fontId="14" fillId="4" borderId="1" xfId="61" applyNumberFormat="1" applyFont="1" applyFill="1" applyBorder="1" applyAlignment="1" applyProtection="1">
      <alignment horizontal="center" vertical="center" wrapText="1"/>
    </xf>
    <xf numFmtId="0" fontId="13" fillId="0" borderId="0" xfId="40" applyFont="1" applyFill="1" applyBorder="1" applyAlignment="1" applyProtection="1">
      <alignment horizontal="center"/>
      <protection locked="0"/>
    </xf>
    <xf numFmtId="0" fontId="14" fillId="0" borderId="11" xfId="61" applyNumberFormat="1" applyFont="1" applyBorder="1" applyProtection="1">
      <alignment horizontal="center" vertical="center" wrapText="1"/>
    </xf>
    <xf numFmtId="0" fontId="14" fillId="0" borderId="11" xfId="61" applyFont="1" applyBorder="1" applyProtection="1">
      <alignment horizontal="center" vertical="center" wrapText="1"/>
      <protection locked="0"/>
    </xf>
    <xf numFmtId="0" fontId="14" fillId="0" borderId="20" xfId="61" applyFont="1" applyBorder="1" applyProtection="1">
      <alignment horizontal="center" vertical="center" wrapText="1"/>
      <protection locked="0"/>
    </xf>
    <xf numFmtId="0" fontId="14" fillId="0" borderId="0" xfId="36" applyFont="1" applyFill="1" applyAlignment="1">
      <alignment horizontal="left" vertical="top" wrapText="1"/>
    </xf>
    <xf numFmtId="0" fontId="14" fillId="0" borderId="0" xfId="36" applyFont="1" applyFill="1" applyAlignment="1">
      <alignment horizontal="left" wrapText="1"/>
    </xf>
    <xf numFmtId="0" fontId="13" fillId="0" borderId="0" xfId="36" applyFont="1" applyFill="1" applyAlignment="1" applyProtection="1">
      <alignment horizontal="center"/>
      <protection locked="0"/>
    </xf>
    <xf numFmtId="0" fontId="4" fillId="0" borderId="0" xfId="52" applyNumberFormat="1" applyFont="1" applyBorder="1" applyProtection="1">
      <alignment horizontal="right"/>
    </xf>
    <xf numFmtId="0" fontId="4" fillId="0" borderId="0" xfId="52" applyFont="1" applyBorder="1">
      <alignment horizontal="right"/>
    </xf>
    <xf numFmtId="0" fontId="14" fillId="0" borderId="11" xfId="68" applyNumberFormat="1" applyFont="1" applyProtection="1">
      <alignment horizontal="center" vertical="center" wrapText="1"/>
      <protection locked="0"/>
    </xf>
    <xf numFmtId="0" fontId="14" fillId="0" borderId="11" xfId="68" applyFont="1">
      <alignment horizontal="center" vertical="center" wrapText="1"/>
    </xf>
    <xf numFmtId="0" fontId="14" fillId="0" borderId="20" xfId="68" applyNumberFormat="1" applyFont="1" applyBorder="1" applyProtection="1">
      <alignment horizontal="center" vertical="center" wrapText="1"/>
      <protection locked="0"/>
    </xf>
    <xf numFmtId="0" fontId="14" fillId="0" borderId="12" xfId="68" applyNumberFormat="1" applyFont="1" applyBorder="1" applyProtection="1">
      <alignment horizontal="center" vertical="center" wrapText="1"/>
      <protection locked="0"/>
    </xf>
    <xf numFmtId="0" fontId="14" fillId="4" borderId="21" xfId="68" applyNumberFormat="1" applyFont="1" applyFill="1" applyBorder="1" applyAlignment="1" applyProtection="1">
      <alignment horizontal="center" vertical="center" wrapText="1"/>
      <protection locked="0"/>
    </xf>
    <xf numFmtId="0" fontId="14" fillId="4" borderId="13" xfId="68" applyNumberFormat="1" applyFont="1" applyFill="1" applyBorder="1" applyAlignment="1" applyProtection="1">
      <alignment horizontal="center" vertical="center" wrapText="1"/>
      <protection locked="0"/>
    </xf>
    <xf numFmtId="0" fontId="14" fillId="4" borderId="22" xfId="68" applyNumberFormat="1" applyFont="1" applyFill="1" applyBorder="1" applyAlignment="1" applyProtection="1">
      <alignment horizontal="center" vertical="center" wrapText="1"/>
      <protection locked="0"/>
    </xf>
  </cellXfs>
  <cellStyles count="69">
    <cellStyle name="br" xfId="3"/>
    <cellStyle name="col" xfId="4"/>
    <cellStyle name="style0" xfId="5"/>
    <cellStyle name="td" xfId="6"/>
    <cellStyle name="tr" xfId="7"/>
    <cellStyle name="xl21" xfId="8"/>
    <cellStyle name="xl22" xfId="9"/>
    <cellStyle name="xl22 2" xfId="38"/>
    <cellStyle name="xl22 3" xfId="50"/>
    <cellStyle name="xl22 4" xfId="64"/>
    <cellStyle name="xl23" xfId="10"/>
    <cellStyle name="xl23 2" xfId="39"/>
    <cellStyle name="xl24" xfId="11"/>
    <cellStyle name="xl24 2" xfId="41"/>
    <cellStyle name="xl25" xfId="12"/>
    <cellStyle name="xl25 2" xfId="42"/>
    <cellStyle name="xl26" xfId="13"/>
    <cellStyle name="xl26 2" xfId="43"/>
    <cellStyle name="xl26 3" xfId="51"/>
    <cellStyle name="xl26 4" xfId="63"/>
    <cellStyle name="xl27" xfId="14"/>
    <cellStyle name="xl27 2" xfId="52"/>
    <cellStyle name="xl27 3" xfId="62"/>
    <cellStyle name="xl28" xfId="15"/>
    <cellStyle name="xl28 2" xfId="44"/>
    <cellStyle name="xl29" xfId="16"/>
    <cellStyle name="xl29 2" xfId="61"/>
    <cellStyle name="xl29 3" xfId="68"/>
    <cellStyle name="xl30" xfId="17"/>
    <cellStyle name="xl30 2" xfId="53"/>
    <cellStyle name="xl30 3" xfId="58"/>
    <cellStyle name="xl31" xfId="18"/>
    <cellStyle name="xl31 2" xfId="46"/>
    <cellStyle name="xl31 3" xfId="67"/>
    <cellStyle name="xl32" xfId="19"/>
    <cellStyle name="xl33" xfId="20"/>
    <cellStyle name="xl33 2" xfId="66"/>
    <cellStyle name="xl34" xfId="21"/>
    <cellStyle name="xl34 2" xfId="65"/>
    <cellStyle name="xl35" xfId="22"/>
    <cellStyle name="xl35 2" xfId="48"/>
    <cellStyle name="xl36" xfId="23"/>
    <cellStyle name="xl36 2" xfId="49"/>
    <cellStyle name="xl36 3" xfId="56"/>
    <cellStyle name="xl36 4" xfId="57"/>
    <cellStyle name="xl37" xfId="24"/>
    <cellStyle name="xl38" xfId="25"/>
    <cellStyle name="xl38 2" xfId="54"/>
    <cellStyle name="xl38 3" xfId="60"/>
    <cellStyle name="xl39" xfId="26"/>
    <cellStyle name="xl39 2" xfId="55"/>
    <cellStyle name="xl39 3" xfId="59"/>
    <cellStyle name="xl40" xfId="27"/>
    <cellStyle name="xl40 2" xfId="45"/>
    <cellStyle name="xl41" xfId="28"/>
    <cellStyle name="xl41 2" xfId="47"/>
    <cellStyle name="xl42" xfId="29"/>
    <cellStyle name="xl43" xfId="30"/>
    <cellStyle name="xl44" xfId="31"/>
    <cellStyle name="xl45" xfId="32"/>
    <cellStyle name="xl46" xfId="33"/>
    <cellStyle name="xl47" xfId="34"/>
    <cellStyle name="xl48" xfId="35"/>
    <cellStyle name="Обычный" xfId="0" builtinId="0"/>
    <cellStyle name="Обычный 2" xfId="2"/>
    <cellStyle name="Обычный 2 2" xfId="1"/>
    <cellStyle name="Обычный 3" xfId="36"/>
    <cellStyle name="Обычный 4" xfId="40"/>
    <cellStyle name="Процентный 2" xfId="3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lkov/&#1052;&#1086;&#1080;%20&#1076;&#1086;&#1082;&#1091;&#1084;&#1077;&#1085;&#1090;&#1099;/&#1054;&#1090;&#1095;&#1077;&#1090;%20&#1079;&#1072;%202016%20&#1075;&#1086;&#1076;/I-II%20&#1082;&#1074;&#1072;&#1088;&#1090;&#1072;&#1083;/&#1054;&#1090;&#1095;&#1077;&#1090;%20&#1052;&#1055;%20&#1047;&#1072;&#1097;&#1080;&#1090;&#1072;%20&#1085;&#1072;&#1089;&#1077;&#1083;&#1077;&#1085;&#1080;&#1103;%20&#1079;&#1072;%20I-II%20&#1082;&#1074;&#1072;&#1088;&#1090;&#1072;&#1083;%20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казатели I квартал"/>
      <sheetName val="Средства в бюджет I квартал"/>
      <sheetName val="Средства по кодам I квартал"/>
      <sheetName val="Средства бюджета I квартал"/>
      <sheetName val="Показатели I-II квартал"/>
      <sheetName val="Средства по кодам I-II квартал"/>
      <sheetName val="Средства бюджета I-II квартал"/>
    </sheetNames>
    <sheetDataSet>
      <sheetData sheetId="0"/>
      <sheetData sheetId="1"/>
      <sheetData sheetId="2">
        <row r="13">
          <cell r="H13">
            <v>15066671.32</v>
          </cell>
          <cell r="I13">
            <v>14836361.280000001</v>
          </cell>
        </row>
        <row r="27">
          <cell r="H27">
            <v>3778910</v>
          </cell>
          <cell r="I27">
            <v>3763650.65</v>
          </cell>
          <cell r="R27">
            <v>75000</v>
          </cell>
          <cell r="S27">
            <v>75000</v>
          </cell>
        </row>
      </sheetData>
      <sheetData sheetId="3"/>
      <sheetData sheetId="4"/>
      <sheetData sheetId="5"/>
      <sheetData sheetId="6">
        <row r="23">
          <cell r="L23">
            <v>0</v>
          </cell>
          <cell r="M23">
            <v>0</v>
          </cell>
          <cell r="O23">
            <v>0</v>
          </cell>
          <cell r="P23">
            <v>317000</v>
          </cell>
        </row>
        <row r="40">
          <cell r="D40" t="str">
            <v>0520074120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view="pageBreakPreview" topLeftCell="A10" zoomScale="90" zoomScaleNormal="100" zoomScaleSheetLayoutView="90" workbookViewId="0">
      <selection activeCell="D26" sqref="D26"/>
    </sheetView>
  </sheetViews>
  <sheetFormatPr defaultRowHeight="12.75"/>
  <cols>
    <col min="1" max="1" width="9.140625" style="1"/>
    <col min="2" max="2" width="67.5703125" style="1" customWidth="1"/>
    <col min="3" max="3" width="11" style="1" customWidth="1"/>
    <col min="4" max="7" width="9.140625" style="1"/>
    <col min="8" max="8" width="13.5703125" style="1" customWidth="1"/>
    <col min="9" max="12" width="9.140625" style="1"/>
    <col min="13" max="13" width="22.28515625" style="1" customWidth="1"/>
    <col min="14" max="16384" width="9.140625" style="1"/>
  </cols>
  <sheetData>
    <row r="1" spans="1:13" ht="15">
      <c r="A1" s="80"/>
      <c r="B1" s="145" t="s">
        <v>147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35.25" customHeight="1">
      <c r="A2" s="80"/>
      <c r="B2" s="145" t="s">
        <v>132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15">
      <c r="A3" s="80"/>
      <c r="B3" s="81"/>
      <c r="C3" s="81"/>
      <c r="D3" s="81"/>
      <c r="E3" s="81"/>
      <c r="F3" s="80"/>
      <c r="G3" s="81"/>
      <c r="H3" s="80"/>
      <c r="I3" s="81"/>
      <c r="J3" s="81"/>
      <c r="K3" s="82"/>
      <c r="L3" s="82"/>
      <c r="M3" s="82"/>
    </row>
    <row r="4" spans="1:13" ht="32.25" customHeight="1">
      <c r="A4" s="148" t="s">
        <v>218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</row>
    <row r="5" spans="1:13" ht="15" customHeight="1">
      <c r="A5" s="80"/>
      <c r="B5" s="81"/>
      <c r="C5" s="147"/>
      <c r="D5" s="147"/>
      <c r="E5" s="147"/>
      <c r="F5" s="147"/>
      <c r="G5" s="147"/>
      <c r="H5" s="147"/>
      <c r="I5" s="81"/>
      <c r="J5" s="81"/>
      <c r="K5" s="81"/>
      <c r="L5" s="81"/>
      <c r="M5" s="81"/>
    </row>
    <row r="6" spans="1:13" ht="36" customHeight="1">
      <c r="A6" s="139" t="s">
        <v>148</v>
      </c>
      <c r="B6" s="139" t="s">
        <v>149</v>
      </c>
      <c r="C6" s="139" t="s">
        <v>186</v>
      </c>
      <c r="D6" s="139" t="s">
        <v>150</v>
      </c>
      <c r="E6" s="139" t="s">
        <v>187</v>
      </c>
      <c r="F6" s="139"/>
      <c r="G6" s="139"/>
      <c r="H6" s="139" t="s">
        <v>10</v>
      </c>
      <c r="I6" s="139"/>
      <c r="J6" s="139"/>
      <c r="K6" s="139" t="s">
        <v>11</v>
      </c>
      <c r="L6" s="139"/>
      <c r="M6" s="139" t="s">
        <v>151</v>
      </c>
    </row>
    <row r="7" spans="1:13" ht="31.5" customHeight="1">
      <c r="A7" s="139"/>
      <c r="B7" s="139"/>
      <c r="C7" s="139"/>
      <c r="D7" s="139"/>
      <c r="E7" s="83" t="s">
        <v>152</v>
      </c>
      <c r="F7" s="139" t="s">
        <v>153</v>
      </c>
      <c r="G7" s="139"/>
      <c r="H7" s="143" t="s">
        <v>188</v>
      </c>
      <c r="I7" s="139" t="s">
        <v>189</v>
      </c>
      <c r="J7" s="139"/>
      <c r="K7" s="139" t="s">
        <v>14</v>
      </c>
      <c r="L7" s="139" t="s">
        <v>15</v>
      </c>
      <c r="M7" s="139"/>
    </row>
    <row r="8" spans="1:13" ht="38.25" customHeight="1">
      <c r="A8" s="139"/>
      <c r="B8" s="139"/>
      <c r="C8" s="139"/>
      <c r="D8" s="139"/>
      <c r="E8" s="83" t="s">
        <v>13</v>
      </c>
      <c r="F8" s="83" t="s">
        <v>12</v>
      </c>
      <c r="G8" s="83" t="s">
        <v>13</v>
      </c>
      <c r="H8" s="144"/>
      <c r="I8" s="83" t="s">
        <v>12</v>
      </c>
      <c r="J8" s="83" t="s">
        <v>13</v>
      </c>
      <c r="K8" s="139"/>
      <c r="L8" s="139"/>
      <c r="M8" s="139"/>
    </row>
    <row r="9" spans="1:13" ht="15">
      <c r="A9" s="83" t="s">
        <v>154</v>
      </c>
      <c r="B9" s="146" t="s">
        <v>155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</row>
    <row r="10" spans="1:13" ht="47.25">
      <c r="A10" s="83"/>
      <c r="B10" s="84" t="s">
        <v>156</v>
      </c>
      <c r="C10" s="31" t="s">
        <v>157</v>
      </c>
      <c r="D10" s="85" t="s">
        <v>158</v>
      </c>
      <c r="E10" s="86">
        <v>67.599999999999994</v>
      </c>
      <c r="F10" s="86">
        <v>83.8</v>
      </c>
      <c r="G10" s="86">
        <v>83.8</v>
      </c>
      <c r="H10" s="86">
        <v>100</v>
      </c>
      <c r="I10" s="86">
        <v>100</v>
      </c>
      <c r="J10" s="86">
        <v>100</v>
      </c>
      <c r="K10" s="87">
        <v>100</v>
      </c>
      <c r="L10" s="87">
        <v>100</v>
      </c>
      <c r="M10" s="88"/>
    </row>
    <row r="11" spans="1:13" ht="47.25">
      <c r="A11" s="83"/>
      <c r="B11" s="89" t="s">
        <v>159</v>
      </c>
      <c r="C11" s="31" t="s">
        <v>157</v>
      </c>
      <c r="D11" s="85" t="s">
        <v>158</v>
      </c>
      <c r="E11" s="87">
        <v>100</v>
      </c>
      <c r="F11" s="87">
        <v>100</v>
      </c>
      <c r="G11" s="87">
        <v>100</v>
      </c>
      <c r="H11" s="87">
        <v>100</v>
      </c>
      <c r="I11" s="87">
        <v>100</v>
      </c>
      <c r="J11" s="87">
        <v>100</v>
      </c>
      <c r="K11" s="87">
        <v>100</v>
      </c>
      <c r="L11" s="87">
        <v>100</v>
      </c>
      <c r="M11" s="88"/>
    </row>
    <row r="12" spans="1:13" ht="47.25">
      <c r="A12" s="83"/>
      <c r="B12" s="89" t="s">
        <v>160</v>
      </c>
      <c r="C12" s="31" t="s">
        <v>157</v>
      </c>
      <c r="D12" s="85" t="s">
        <v>158</v>
      </c>
      <c r="E12" s="87">
        <v>100</v>
      </c>
      <c r="F12" s="87">
        <v>100</v>
      </c>
      <c r="G12" s="87">
        <v>100</v>
      </c>
      <c r="H12" s="87">
        <v>100</v>
      </c>
      <c r="I12" s="87">
        <v>100</v>
      </c>
      <c r="J12" s="87">
        <v>100</v>
      </c>
      <c r="K12" s="87">
        <v>100</v>
      </c>
      <c r="L12" s="87">
        <v>100</v>
      </c>
      <c r="M12" s="88"/>
    </row>
    <row r="13" spans="1:13" ht="30">
      <c r="A13" s="83"/>
      <c r="B13" s="89" t="s">
        <v>161</v>
      </c>
      <c r="C13" s="85" t="s">
        <v>162</v>
      </c>
      <c r="D13" s="85" t="s">
        <v>158</v>
      </c>
      <c r="E13" s="90">
        <v>10</v>
      </c>
      <c r="F13" s="137">
        <v>10</v>
      </c>
      <c r="G13" s="90">
        <v>10</v>
      </c>
      <c r="H13" s="90">
        <v>10</v>
      </c>
      <c r="I13" s="137">
        <v>10</v>
      </c>
      <c r="J13" s="90">
        <v>10</v>
      </c>
      <c r="K13" s="137">
        <v>10</v>
      </c>
      <c r="L13" s="137">
        <v>10</v>
      </c>
      <c r="M13" s="88"/>
    </row>
    <row r="14" spans="1:13" ht="60">
      <c r="A14" s="83"/>
      <c r="B14" s="89" t="s">
        <v>163</v>
      </c>
      <c r="C14" s="85" t="s">
        <v>162</v>
      </c>
      <c r="D14" s="85" t="s">
        <v>158</v>
      </c>
      <c r="E14" s="85">
        <v>2</v>
      </c>
      <c r="F14" s="90">
        <v>2</v>
      </c>
      <c r="G14" s="85">
        <v>2</v>
      </c>
      <c r="H14" s="85">
        <v>2</v>
      </c>
      <c r="I14" s="90">
        <v>2</v>
      </c>
      <c r="J14" s="85">
        <v>2</v>
      </c>
      <c r="K14" s="90">
        <v>0</v>
      </c>
      <c r="L14" s="90">
        <v>0</v>
      </c>
      <c r="M14" s="88"/>
    </row>
    <row r="15" spans="1:13" ht="30">
      <c r="A15" s="83"/>
      <c r="B15" s="89" t="s">
        <v>164</v>
      </c>
      <c r="C15" s="85" t="s">
        <v>162</v>
      </c>
      <c r="D15" s="85" t="s">
        <v>158</v>
      </c>
      <c r="E15" s="85" t="s">
        <v>158</v>
      </c>
      <c r="F15" s="90" t="s">
        <v>158</v>
      </c>
      <c r="G15" s="85" t="s">
        <v>158</v>
      </c>
      <c r="H15" s="85">
        <v>1</v>
      </c>
      <c r="I15" s="90">
        <v>1</v>
      </c>
      <c r="J15" s="85">
        <v>1</v>
      </c>
      <c r="K15" s="90" t="s">
        <v>158</v>
      </c>
      <c r="L15" s="90" t="s">
        <v>158</v>
      </c>
      <c r="M15" s="88"/>
    </row>
    <row r="16" spans="1:13" ht="15">
      <c r="A16" s="139" t="s">
        <v>165</v>
      </c>
      <c r="B16" s="140" t="s">
        <v>166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</row>
    <row r="17" spans="1:13" ht="15">
      <c r="A17" s="139"/>
      <c r="B17" s="140" t="s">
        <v>167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 ht="60">
      <c r="A18" s="91" t="s">
        <v>168</v>
      </c>
      <c r="B18" s="92" t="s">
        <v>169</v>
      </c>
      <c r="C18" s="31" t="s">
        <v>157</v>
      </c>
      <c r="D18" s="86">
        <v>0.17</v>
      </c>
      <c r="E18" s="86">
        <v>67.599999999999994</v>
      </c>
      <c r="F18" s="86">
        <v>83.8</v>
      </c>
      <c r="G18" s="86">
        <v>83.8</v>
      </c>
      <c r="H18" s="86">
        <v>100</v>
      </c>
      <c r="I18" s="86">
        <v>100</v>
      </c>
      <c r="J18" s="86">
        <v>100</v>
      </c>
      <c r="K18" s="87">
        <v>100</v>
      </c>
      <c r="L18" s="87">
        <v>100</v>
      </c>
      <c r="M18" s="88" t="s">
        <v>170</v>
      </c>
    </row>
    <row r="19" spans="1:13" ht="47.25">
      <c r="A19" s="91" t="s">
        <v>171</v>
      </c>
      <c r="B19" s="4" t="s">
        <v>172</v>
      </c>
      <c r="C19" s="31" t="s">
        <v>157</v>
      </c>
      <c r="D19" s="86">
        <v>0.17</v>
      </c>
      <c r="E19" s="87">
        <v>100</v>
      </c>
      <c r="F19" s="87">
        <v>100</v>
      </c>
      <c r="G19" s="87">
        <v>100</v>
      </c>
      <c r="H19" s="87">
        <v>100</v>
      </c>
      <c r="I19" s="87">
        <v>100</v>
      </c>
      <c r="J19" s="87">
        <v>100</v>
      </c>
      <c r="K19" s="87">
        <v>100</v>
      </c>
      <c r="L19" s="87">
        <v>100</v>
      </c>
      <c r="M19" s="88" t="s">
        <v>173</v>
      </c>
    </row>
    <row r="20" spans="1:13" ht="47.25">
      <c r="A20" s="91" t="s">
        <v>174</v>
      </c>
      <c r="B20" s="4" t="s">
        <v>175</v>
      </c>
      <c r="C20" s="31" t="s">
        <v>157</v>
      </c>
      <c r="D20" s="86">
        <v>0.17</v>
      </c>
      <c r="E20" s="87">
        <v>100</v>
      </c>
      <c r="F20" s="87">
        <v>100</v>
      </c>
      <c r="G20" s="87">
        <v>100</v>
      </c>
      <c r="H20" s="87">
        <v>100</v>
      </c>
      <c r="I20" s="87">
        <v>100</v>
      </c>
      <c r="J20" s="86">
        <v>100</v>
      </c>
      <c r="K20" s="87">
        <v>100</v>
      </c>
      <c r="L20" s="87">
        <v>100</v>
      </c>
      <c r="M20" s="88" t="s">
        <v>176</v>
      </c>
    </row>
    <row r="21" spans="1:13" ht="15">
      <c r="A21" s="139" t="s">
        <v>177</v>
      </c>
      <c r="B21" s="140" t="s">
        <v>178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</row>
    <row r="22" spans="1:13" ht="15">
      <c r="A22" s="139"/>
      <c r="B22" s="140" t="s">
        <v>179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</row>
    <row r="23" spans="1:13" ht="15">
      <c r="A23" s="85" t="s">
        <v>180</v>
      </c>
      <c r="B23" s="89" t="s">
        <v>181</v>
      </c>
      <c r="C23" s="85" t="s">
        <v>162</v>
      </c>
      <c r="D23" s="86">
        <v>0.17</v>
      </c>
      <c r="E23" s="90">
        <v>10</v>
      </c>
      <c r="F23" s="137">
        <v>10</v>
      </c>
      <c r="G23" s="90">
        <v>10</v>
      </c>
      <c r="H23" s="90">
        <v>10</v>
      </c>
      <c r="I23" s="137">
        <v>10</v>
      </c>
      <c r="J23" s="90">
        <v>10</v>
      </c>
      <c r="K23" s="137">
        <v>10</v>
      </c>
      <c r="L23" s="137">
        <v>10</v>
      </c>
      <c r="M23" s="88"/>
    </row>
    <row r="24" spans="1:13" ht="45">
      <c r="A24" s="85" t="s">
        <v>182</v>
      </c>
      <c r="B24" s="84" t="s">
        <v>183</v>
      </c>
      <c r="C24" s="85" t="s">
        <v>162</v>
      </c>
      <c r="D24" s="86">
        <v>0.17</v>
      </c>
      <c r="E24" s="85">
        <v>2</v>
      </c>
      <c r="F24" s="90">
        <v>2</v>
      </c>
      <c r="G24" s="85">
        <v>2</v>
      </c>
      <c r="H24" s="90">
        <v>2</v>
      </c>
      <c r="I24" s="90">
        <v>2</v>
      </c>
      <c r="J24" s="90">
        <v>2</v>
      </c>
      <c r="K24" s="90">
        <v>0</v>
      </c>
      <c r="L24" s="90">
        <v>0</v>
      </c>
      <c r="M24" s="88"/>
    </row>
    <row r="25" spans="1:13" ht="15">
      <c r="A25" s="85" t="s">
        <v>184</v>
      </c>
      <c r="B25" s="84" t="s">
        <v>185</v>
      </c>
      <c r="C25" s="85" t="s">
        <v>162</v>
      </c>
      <c r="D25" s="86">
        <v>0.15</v>
      </c>
      <c r="E25" s="85" t="s">
        <v>158</v>
      </c>
      <c r="F25" s="90" t="s">
        <v>158</v>
      </c>
      <c r="G25" s="85" t="s">
        <v>158</v>
      </c>
      <c r="H25" s="90">
        <v>1</v>
      </c>
      <c r="I25" s="90">
        <v>1</v>
      </c>
      <c r="J25" s="90">
        <v>1</v>
      </c>
      <c r="K25" s="86" t="s">
        <v>158</v>
      </c>
      <c r="L25" s="86" t="s">
        <v>158</v>
      </c>
      <c r="M25" s="88"/>
    </row>
    <row r="26" spans="1:13" ht="15">
      <c r="A26" s="93"/>
      <c r="B26" s="94"/>
      <c r="C26" s="93"/>
      <c r="D26" s="95"/>
      <c r="E26" s="93"/>
      <c r="F26" s="96"/>
      <c r="G26" s="93"/>
      <c r="H26" s="93"/>
      <c r="I26" s="96"/>
      <c r="J26" s="93"/>
      <c r="K26" s="96"/>
      <c r="L26" s="96"/>
      <c r="M26" s="97"/>
    </row>
    <row r="27" spans="1:13" ht="15">
      <c r="A27" s="93"/>
      <c r="B27" s="94"/>
      <c r="C27" s="93"/>
      <c r="D27" s="95"/>
      <c r="E27" s="93"/>
      <c r="F27" s="96"/>
      <c r="G27" s="93"/>
      <c r="H27" s="93"/>
      <c r="I27" s="96"/>
      <c r="J27" s="93"/>
      <c r="K27" s="96"/>
      <c r="L27" s="96"/>
      <c r="M27" s="97"/>
    </row>
    <row r="28" spans="1:13" ht="15">
      <c r="A28" s="79"/>
      <c r="B28" s="141" t="s">
        <v>219</v>
      </c>
      <c r="C28" s="141"/>
      <c r="D28" s="141"/>
      <c r="E28" s="78"/>
      <c r="F28" s="79"/>
      <c r="G28" s="78"/>
      <c r="H28" s="79"/>
      <c r="I28" s="142" t="s">
        <v>220</v>
      </c>
      <c r="J28" s="142"/>
      <c r="K28" s="142"/>
      <c r="L28" s="142"/>
      <c r="M28" s="78"/>
    </row>
  </sheetData>
  <mergeCells count="26">
    <mergeCell ref="B28:D28"/>
    <mergeCell ref="I28:L28"/>
    <mergeCell ref="H7:H8"/>
    <mergeCell ref="B2:M2"/>
    <mergeCell ref="B1:M1"/>
    <mergeCell ref="B9:M9"/>
    <mergeCell ref="K6:L6"/>
    <mergeCell ref="M6:M8"/>
    <mergeCell ref="F7:G7"/>
    <mergeCell ref="I7:J7"/>
    <mergeCell ref="K7:K8"/>
    <mergeCell ref="L7:L8"/>
    <mergeCell ref="C5:H5"/>
    <mergeCell ref="H6:J6"/>
    <mergeCell ref="A4:M4"/>
    <mergeCell ref="A16:A17"/>
    <mergeCell ref="B16:M16"/>
    <mergeCell ref="B17:M17"/>
    <mergeCell ref="A21:A22"/>
    <mergeCell ref="B21:M21"/>
    <mergeCell ref="B22:M22"/>
    <mergeCell ref="A6:A8"/>
    <mergeCell ref="B6:B8"/>
    <mergeCell ref="C6:C8"/>
    <mergeCell ref="D6:D8"/>
    <mergeCell ref="E6:G6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"/>
  <sheetViews>
    <sheetView topLeftCell="A4" zoomScaleNormal="100" zoomScaleSheetLayoutView="94" workbookViewId="0">
      <pane xSplit="2" ySplit="6" topLeftCell="C22" activePane="bottomRight" state="frozen"/>
      <selection activeCell="A4" sqref="A4"/>
      <selection pane="topRight" activeCell="C4" sqref="C4"/>
      <selection pane="bottomLeft" activeCell="A10" sqref="A10"/>
      <selection pane="bottomRight" activeCell="E26" sqref="E26"/>
    </sheetView>
  </sheetViews>
  <sheetFormatPr defaultRowHeight="12.75"/>
  <cols>
    <col min="1" max="1" width="15.140625" style="1" customWidth="1"/>
    <col min="2" max="2" width="39" style="1" customWidth="1"/>
    <col min="3" max="3" width="20.7109375" style="1" customWidth="1"/>
    <col min="4" max="4" width="17" style="1" bestFit="1" customWidth="1"/>
    <col min="5" max="6" width="19.5703125" style="1" customWidth="1"/>
    <col min="7" max="10" width="17" style="1" bestFit="1" customWidth="1"/>
    <col min="11" max="16384" width="9.140625" style="1"/>
  </cols>
  <sheetData>
    <row r="1" spans="1:11" ht="15.75">
      <c r="A1" s="68"/>
      <c r="B1" s="69"/>
      <c r="C1" s="69"/>
      <c r="D1" s="69"/>
      <c r="E1" s="69"/>
      <c r="F1" s="69"/>
      <c r="G1" s="149" t="s">
        <v>131</v>
      </c>
      <c r="H1" s="149"/>
      <c r="I1" s="149"/>
      <c r="J1" s="149"/>
      <c r="K1" s="149"/>
    </row>
    <row r="2" spans="1:11" ht="15.75">
      <c r="A2" s="68"/>
      <c r="B2" s="69"/>
      <c r="C2" s="69"/>
      <c r="D2" s="69"/>
      <c r="E2" s="69"/>
      <c r="F2" s="69"/>
      <c r="G2" s="149" t="s">
        <v>132</v>
      </c>
      <c r="H2" s="149"/>
      <c r="I2" s="149"/>
      <c r="J2" s="149"/>
      <c r="K2" s="149"/>
    </row>
    <row r="3" spans="1:11" ht="15.75">
      <c r="A3" s="68"/>
      <c r="B3" s="69"/>
      <c r="C3" s="69"/>
      <c r="D3" s="69"/>
      <c r="E3" s="69"/>
      <c r="F3" s="69"/>
      <c r="G3" s="68"/>
      <c r="H3" s="68"/>
      <c r="I3" s="70"/>
      <c r="J3" s="70"/>
      <c r="K3" s="70"/>
    </row>
    <row r="4" spans="1:11" ht="15.75">
      <c r="A4" s="68"/>
      <c r="B4" s="69"/>
      <c r="C4" s="69"/>
      <c r="D4" s="69"/>
      <c r="E4" s="69"/>
      <c r="F4" s="69"/>
      <c r="G4" s="68"/>
      <c r="H4" s="68"/>
      <c r="I4" s="70"/>
      <c r="J4" s="70"/>
      <c r="K4" s="70"/>
    </row>
    <row r="5" spans="1:11" ht="15.75" customHeight="1">
      <c r="A5" s="154" t="s">
        <v>133</v>
      </c>
      <c r="B5" s="154"/>
      <c r="C5" s="154"/>
      <c r="D5" s="154"/>
      <c r="E5" s="154"/>
      <c r="F5" s="154"/>
      <c r="G5" s="154"/>
      <c r="H5" s="154"/>
      <c r="I5" s="154"/>
      <c r="J5" s="154"/>
      <c r="K5" s="2"/>
    </row>
    <row r="6" spans="1:11" ht="15.75">
      <c r="A6" s="68"/>
      <c r="B6" s="69"/>
      <c r="C6" s="69"/>
      <c r="D6" s="69"/>
      <c r="E6" s="69"/>
      <c r="F6" s="69"/>
      <c r="G6" s="68"/>
      <c r="H6" s="68"/>
      <c r="I6" s="70"/>
      <c r="J6" s="70"/>
      <c r="K6" s="3"/>
    </row>
    <row r="7" spans="1:11" ht="15.75" customHeight="1">
      <c r="A7" s="150" t="s">
        <v>134</v>
      </c>
      <c r="B7" s="150" t="s">
        <v>135</v>
      </c>
      <c r="C7" s="150" t="s">
        <v>136</v>
      </c>
      <c r="D7" s="150" t="s">
        <v>137</v>
      </c>
      <c r="E7" s="150"/>
      <c r="F7" s="151" t="s">
        <v>10</v>
      </c>
      <c r="G7" s="152"/>
      <c r="H7" s="153"/>
      <c r="I7" s="150" t="s">
        <v>11</v>
      </c>
      <c r="J7" s="150"/>
      <c r="K7" s="150" t="s">
        <v>138</v>
      </c>
    </row>
    <row r="8" spans="1:11" ht="33" customHeight="1">
      <c r="A8" s="150"/>
      <c r="B8" s="150"/>
      <c r="C8" s="150"/>
      <c r="D8" s="150"/>
      <c r="E8" s="150"/>
      <c r="F8" s="155" t="s">
        <v>106</v>
      </c>
      <c r="G8" s="150" t="s">
        <v>146</v>
      </c>
      <c r="H8" s="150"/>
      <c r="I8" s="150"/>
      <c r="J8" s="150"/>
      <c r="K8" s="150"/>
    </row>
    <row r="9" spans="1:11" ht="15.75">
      <c r="A9" s="150"/>
      <c r="B9" s="150"/>
      <c r="C9" s="150"/>
      <c r="D9" s="31" t="s">
        <v>12</v>
      </c>
      <c r="E9" s="31" t="s">
        <v>13</v>
      </c>
      <c r="F9" s="156"/>
      <c r="G9" s="31" t="s">
        <v>12</v>
      </c>
      <c r="H9" s="31" t="s">
        <v>13</v>
      </c>
      <c r="I9" s="31" t="s">
        <v>14</v>
      </c>
      <c r="J9" s="31" t="s">
        <v>15</v>
      </c>
      <c r="K9" s="150"/>
    </row>
    <row r="10" spans="1:11" ht="15.75">
      <c r="A10" s="150" t="s">
        <v>16</v>
      </c>
      <c r="B10" s="150" t="s">
        <v>216</v>
      </c>
      <c r="C10" s="4" t="s">
        <v>139</v>
      </c>
      <c r="D10" s="71">
        <f>D15</f>
        <v>18845581.32</v>
      </c>
      <c r="E10" s="71">
        <f>E15</f>
        <v>18600011.93</v>
      </c>
      <c r="F10" s="19">
        <f t="shared" ref="F10:J10" si="0">F12+F13+F14+F15</f>
        <v>25543414.250000004</v>
      </c>
      <c r="G10" s="19">
        <f t="shared" si="0"/>
        <v>25543414.250000004</v>
      </c>
      <c r="H10" s="19">
        <f t="shared" si="0"/>
        <v>24348270.039999999</v>
      </c>
      <c r="I10" s="19">
        <f t="shared" si="0"/>
        <v>21359548</v>
      </c>
      <c r="J10" s="19">
        <f t="shared" si="0"/>
        <v>21359548</v>
      </c>
      <c r="K10" s="4"/>
    </row>
    <row r="11" spans="1:11" ht="15.75">
      <c r="A11" s="150"/>
      <c r="B11" s="150"/>
      <c r="C11" s="4" t="s">
        <v>140</v>
      </c>
      <c r="D11" s="31" t="s">
        <v>18</v>
      </c>
      <c r="E11" s="31" t="s">
        <v>18</v>
      </c>
      <c r="F11" s="126"/>
      <c r="G11" s="32"/>
      <c r="H11" s="32"/>
      <c r="I11" s="32"/>
      <c r="J11" s="32"/>
      <c r="K11" s="4"/>
    </row>
    <row r="12" spans="1:11" ht="31.5">
      <c r="A12" s="150"/>
      <c r="B12" s="150"/>
      <c r="C12" s="4" t="s">
        <v>141</v>
      </c>
      <c r="D12" s="72">
        <v>0</v>
      </c>
      <c r="E12" s="72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73"/>
    </row>
    <row r="13" spans="1:11" ht="15.75">
      <c r="A13" s="150"/>
      <c r="B13" s="150"/>
      <c r="C13" s="4" t="s">
        <v>142</v>
      </c>
      <c r="D13" s="72">
        <v>0</v>
      </c>
      <c r="E13" s="72">
        <v>0</v>
      </c>
      <c r="F13" s="19">
        <f>F20+F27</f>
        <v>1098966.6200000001</v>
      </c>
      <c r="G13" s="19">
        <f t="shared" ref="G13:J13" si="1">G20+G27</f>
        <v>1098966.6200000001</v>
      </c>
      <c r="H13" s="19">
        <f t="shared" si="1"/>
        <v>791957.49</v>
      </c>
      <c r="I13" s="126">
        <v>0</v>
      </c>
      <c r="J13" s="126">
        <f t="shared" si="1"/>
        <v>0</v>
      </c>
      <c r="K13" s="74"/>
    </row>
    <row r="14" spans="1:11" ht="31.5">
      <c r="A14" s="150"/>
      <c r="B14" s="150"/>
      <c r="C14" s="4" t="s">
        <v>143</v>
      </c>
      <c r="D14" s="72">
        <v>0</v>
      </c>
      <c r="E14" s="72">
        <v>0</v>
      </c>
      <c r="F14" s="126"/>
      <c r="G14" s="19">
        <v>0</v>
      </c>
      <c r="H14" s="19">
        <v>0</v>
      </c>
      <c r="I14" s="19">
        <v>0</v>
      </c>
      <c r="J14" s="19">
        <v>0</v>
      </c>
      <c r="K14" s="74"/>
    </row>
    <row r="15" spans="1:11" ht="15.75">
      <c r="A15" s="150"/>
      <c r="B15" s="150"/>
      <c r="C15" s="4" t="s">
        <v>144</v>
      </c>
      <c r="D15" s="72">
        <f>D17+D24</f>
        <v>18845581.32</v>
      </c>
      <c r="E15" s="72">
        <f>E17+E24</f>
        <v>18600011.93</v>
      </c>
      <c r="F15" s="19">
        <f t="shared" ref="F15:J15" si="2">F22+F29</f>
        <v>24444447.630000003</v>
      </c>
      <c r="G15" s="19">
        <f t="shared" si="2"/>
        <v>24444447.630000003</v>
      </c>
      <c r="H15" s="19">
        <f t="shared" si="2"/>
        <v>23556312.550000001</v>
      </c>
      <c r="I15" s="19">
        <f t="shared" si="2"/>
        <v>21359548</v>
      </c>
      <c r="J15" s="19">
        <f t="shared" si="2"/>
        <v>21359548</v>
      </c>
      <c r="K15" s="74"/>
    </row>
    <row r="16" spans="1:11" ht="15.75">
      <c r="A16" s="150"/>
      <c r="B16" s="150"/>
      <c r="C16" s="4" t="s">
        <v>145</v>
      </c>
      <c r="D16" s="72">
        <v>0</v>
      </c>
      <c r="E16" s="72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74"/>
    </row>
    <row r="17" spans="1:11" ht="15.75">
      <c r="A17" s="150" t="s">
        <v>26</v>
      </c>
      <c r="B17" s="155" t="s">
        <v>27</v>
      </c>
      <c r="C17" s="4" t="s">
        <v>139</v>
      </c>
      <c r="D17" s="75">
        <f>D22</f>
        <v>15066671.32</v>
      </c>
      <c r="E17" s="75">
        <f>E22</f>
        <v>14836361.280000001</v>
      </c>
      <c r="F17" s="9">
        <f t="shared" ref="F17:J17" si="3">F19+F20+F21+F22+F23</f>
        <v>21510619.250000004</v>
      </c>
      <c r="G17" s="9">
        <f t="shared" si="3"/>
        <v>21510619.250000004</v>
      </c>
      <c r="H17" s="9">
        <f t="shared" si="3"/>
        <v>20323611.280000001</v>
      </c>
      <c r="I17" s="9">
        <f t="shared" si="3"/>
        <v>21284548</v>
      </c>
      <c r="J17" s="9">
        <f t="shared" si="3"/>
        <v>21284548</v>
      </c>
      <c r="K17" s="74"/>
    </row>
    <row r="18" spans="1:11" ht="15.75">
      <c r="A18" s="150"/>
      <c r="B18" s="157"/>
      <c r="C18" s="4" t="s">
        <v>140</v>
      </c>
      <c r="D18" s="31" t="s">
        <v>18</v>
      </c>
      <c r="E18" s="31" t="s">
        <v>18</v>
      </c>
      <c r="F18" s="126"/>
      <c r="G18" s="19"/>
      <c r="H18" s="19"/>
      <c r="I18" s="19"/>
      <c r="J18" s="19"/>
      <c r="K18" s="74"/>
    </row>
    <row r="19" spans="1:11" ht="31.5">
      <c r="A19" s="150"/>
      <c r="B19" s="157"/>
      <c r="C19" s="4" t="s">
        <v>141</v>
      </c>
      <c r="D19" s="31" t="s">
        <v>18</v>
      </c>
      <c r="E19" s="31" t="s">
        <v>18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74"/>
    </row>
    <row r="20" spans="1:11" ht="15.75">
      <c r="A20" s="150"/>
      <c r="B20" s="157"/>
      <c r="C20" s="4" t="s">
        <v>142</v>
      </c>
      <c r="D20" s="31" t="s">
        <v>18</v>
      </c>
      <c r="E20" s="31" t="s">
        <v>18</v>
      </c>
      <c r="F20" s="19">
        <f>'Средства по кодам I-IV квартал'!J29+'Средства по кодам I-IV квартал'!J30+'Средства по кодам I-IV квартал'!J31</f>
        <v>890766.62</v>
      </c>
      <c r="G20" s="19">
        <f>'Средства по кодам I-IV квартал'!K29+'Средства по кодам I-IV квартал'!K30+'Средства по кодам I-IV квартал'!K31</f>
        <v>890766.62</v>
      </c>
      <c r="H20" s="19">
        <f>'Средства по кодам I-IV квартал'!L29+'Средства по кодам I-IV квартал'!L30+'Средства по кодам I-IV квартал'!L31</f>
        <v>590976.18000000005</v>
      </c>
      <c r="I20" s="19">
        <f>'Средства по кодам I-IV квартал'!M29+'Средства по кодам I-IV квартал'!M30+'Средства по кодам I-IV квартал'!M31</f>
        <v>0</v>
      </c>
      <c r="J20" s="19">
        <f>'Средства по кодам I-IV квартал'!N29+'Средства по кодам I-IV квартал'!N30+'Средства по кодам I-IV квартал'!N31</f>
        <v>0</v>
      </c>
      <c r="K20" s="74"/>
    </row>
    <row r="21" spans="1:11" ht="31.5">
      <c r="A21" s="150"/>
      <c r="B21" s="157"/>
      <c r="C21" s="4" t="s">
        <v>143</v>
      </c>
      <c r="D21" s="31" t="s">
        <v>18</v>
      </c>
      <c r="E21" s="31" t="s">
        <v>18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74"/>
    </row>
    <row r="22" spans="1:11" ht="15.75">
      <c r="A22" s="150"/>
      <c r="B22" s="157"/>
      <c r="C22" s="4" t="s">
        <v>144</v>
      </c>
      <c r="D22" s="9">
        <f>'[1]Средства по кодам I квартал'!H13</f>
        <v>15066671.32</v>
      </c>
      <c r="E22" s="9">
        <f>'[1]Средства по кодам I квартал'!I13</f>
        <v>14836361.280000001</v>
      </c>
      <c r="F22" s="9">
        <f>'Средства по кодам I-IV квартал'!J13-'Средства по кодам I-IV квартал'!J29-'Средства по кодам I-IV квартал'!J30-'Средства по кодам I-IV квартал'!J31</f>
        <v>20619852.630000003</v>
      </c>
      <c r="G22" s="9">
        <f>'Средства по кодам I-IV квартал'!K13-'Средства по кодам I-IV квартал'!K29-'Средства по кодам I-IV квартал'!K30-'Средства по кодам I-IV квартал'!K31</f>
        <v>20619852.630000003</v>
      </c>
      <c r="H22" s="9">
        <f>'Средства по кодам I-IV квартал'!L13-'Средства по кодам I-IV квартал'!L29-'Средства по кодам I-IV квартал'!L30-'Средства по кодам I-IV квартал'!L31</f>
        <v>19732635.100000001</v>
      </c>
      <c r="I22" s="9">
        <f>'Средства по кодам I-IV квартал'!M13-'Средства по кодам I-IV квартал'!M29-'Средства по кодам I-IV квартал'!M30-'Средства по кодам I-IV квартал'!M31</f>
        <v>21284548</v>
      </c>
      <c r="J22" s="9">
        <f>'Средства по кодам I-IV квартал'!N13-'Средства по кодам I-IV квартал'!N29-'Средства по кодам I-IV квартал'!N30-'Средства по кодам I-IV квартал'!N31</f>
        <v>21284548</v>
      </c>
      <c r="K22" s="74"/>
    </row>
    <row r="23" spans="1:11" ht="15.75">
      <c r="A23" s="150"/>
      <c r="B23" s="156"/>
      <c r="C23" s="4" t="s">
        <v>145</v>
      </c>
      <c r="D23" s="31" t="s">
        <v>18</v>
      </c>
      <c r="E23" s="31" t="s">
        <v>18</v>
      </c>
      <c r="F23" s="126"/>
      <c r="G23" s="19">
        <v>0</v>
      </c>
      <c r="H23" s="19">
        <v>0</v>
      </c>
      <c r="I23" s="19">
        <v>0</v>
      </c>
      <c r="J23" s="19">
        <v>0</v>
      </c>
      <c r="K23" s="74"/>
    </row>
    <row r="24" spans="1:11" ht="15.75">
      <c r="A24" s="150" t="s">
        <v>26</v>
      </c>
      <c r="B24" s="155" t="s">
        <v>40</v>
      </c>
      <c r="C24" s="4" t="s">
        <v>139</v>
      </c>
      <c r="D24" s="72">
        <f>D29</f>
        <v>3778910</v>
      </c>
      <c r="E24" s="72">
        <f>E29</f>
        <v>3763650.65</v>
      </c>
      <c r="F24" s="19">
        <f t="shared" ref="F24:J24" si="4">F26+F27+F28+F29+F30</f>
        <v>4032795</v>
      </c>
      <c r="G24" s="19">
        <f t="shared" si="4"/>
        <v>4032795</v>
      </c>
      <c r="H24" s="19">
        <f t="shared" si="4"/>
        <v>4024658.76</v>
      </c>
      <c r="I24" s="19">
        <f t="shared" si="4"/>
        <v>75000</v>
      </c>
      <c r="J24" s="19">
        <f t="shared" si="4"/>
        <v>75000</v>
      </c>
      <c r="K24" s="74"/>
    </row>
    <row r="25" spans="1:11" ht="15.75">
      <c r="A25" s="150"/>
      <c r="B25" s="157"/>
      <c r="C25" s="4" t="s">
        <v>140</v>
      </c>
      <c r="D25" s="31" t="s">
        <v>18</v>
      </c>
      <c r="E25" s="31" t="s">
        <v>18</v>
      </c>
      <c r="F25" s="126"/>
      <c r="G25" s="19"/>
      <c r="H25" s="19"/>
      <c r="I25" s="19"/>
      <c r="J25" s="19"/>
      <c r="K25" s="74"/>
    </row>
    <row r="26" spans="1:11" ht="31.5">
      <c r="A26" s="150"/>
      <c r="B26" s="157"/>
      <c r="C26" s="4" t="s">
        <v>141</v>
      </c>
      <c r="D26" s="31" t="s">
        <v>18</v>
      </c>
      <c r="E26" s="31" t="s">
        <v>18</v>
      </c>
      <c r="F26" s="126">
        <v>0</v>
      </c>
      <c r="G26" s="19">
        <v>0</v>
      </c>
      <c r="H26" s="19">
        <v>0</v>
      </c>
      <c r="I26" s="19">
        <v>0</v>
      </c>
      <c r="J26" s="19">
        <v>0</v>
      </c>
      <c r="K26" s="74"/>
    </row>
    <row r="27" spans="1:11" ht="15.75">
      <c r="A27" s="150"/>
      <c r="B27" s="157"/>
      <c r="C27" s="4" t="s">
        <v>142</v>
      </c>
      <c r="D27" s="31" t="s">
        <v>18</v>
      </c>
      <c r="E27" s="31" t="s">
        <v>18</v>
      </c>
      <c r="F27" s="126">
        <f>'Средства по кодам I-IV квартал'!J58</f>
        <v>208200</v>
      </c>
      <c r="G27" s="19">
        <f>'Средства по кодам I-IV квартал'!K58</f>
        <v>208200</v>
      </c>
      <c r="H27" s="19">
        <f>'Средства по кодам I-IV квартал'!L58</f>
        <v>200981.31</v>
      </c>
      <c r="I27" s="19">
        <v>0</v>
      </c>
      <c r="J27" s="19">
        <v>0</v>
      </c>
      <c r="K27" s="74"/>
    </row>
    <row r="28" spans="1:11" ht="31.5">
      <c r="A28" s="150"/>
      <c r="B28" s="157"/>
      <c r="C28" s="4" t="s">
        <v>143</v>
      </c>
      <c r="D28" s="31" t="s">
        <v>18</v>
      </c>
      <c r="E28" s="31" t="s">
        <v>18</v>
      </c>
      <c r="F28" s="126">
        <v>0</v>
      </c>
      <c r="G28" s="19">
        <v>0</v>
      </c>
      <c r="H28" s="19">
        <v>0</v>
      </c>
      <c r="I28" s="19">
        <v>0</v>
      </c>
      <c r="J28" s="19">
        <v>0</v>
      </c>
      <c r="K28" s="74"/>
    </row>
    <row r="29" spans="1:11" ht="15.75">
      <c r="A29" s="150"/>
      <c r="B29" s="157"/>
      <c r="C29" s="4" t="s">
        <v>144</v>
      </c>
      <c r="D29" s="19">
        <f>'[1]Средства по кодам I квартал'!H27</f>
        <v>3778910</v>
      </c>
      <c r="E29" s="19">
        <f>'[1]Средства по кодам I квартал'!I27</f>
        <v>3763650.65</v>
      </c>
      <c r="F29" s="126">
        <f>'Средства по кодам I-IV квартал'!J34-'Средства по кодам I-IV квартал'!J58</f>
        <v>3824595</v>
      </c>
      <c r="G29" s="9">
        <f>'Средства по кодам I-IV квартал'!K34-'Средства по кодам I-IV квартал'!K58</f>
        <v>3824595</v>
      </c>
      <c r="H29" s="9">
        <f>'Средства по кодам I-IV квартал'!L34-'Средства по кодам I-IV квартал'!L58</f>
        <v>3823677.4499999997</v>
      </c>
      <c r="I29" s="9">
        <f>'[1]Средства по кодам I квартал'!R27</f>
        <v>75000</v>
      </c>
      <c r="J29" s="9">
        <f>'[1]Средства по кодам I квартал'!S27</f>
        <v>75000</v>
      </c>
      <c r="K29" s="74"/>
    </row>
    <row r="30" spans="1:11" ht="15.75">
      <c r="A30" s="150"/>
      <c r="B30" s="156"/>
      <c r="C30" s="4" t="s">
        <v>145</v>
      </c>
      <c r="D30" s="31" t="s">
        <v>18</v>
      </c>
      <c r="E30" s="31" t="s">
        <v>18</v>
      </c>
      <c r="F30" s="126">
        <v>0</v>
      </c>
      <c r="G30" s="19">
        <v>0</v>
      </c>
      <c r="H30" s="19">
        <v>0</v>
      </c>
      <c r="I30" s="19">
        <v>0</v>
      </c>
      <c r="J30" s="19">
        <v>0</v>
      </c>
      <c r="K30" s="74"/>
    </row>
    <row r="31" spans="1:11" ht="15.75">
      <c r="A31" s="68"/>
      <c r="B31" s="69"/>
      <c r="C31" s="69"/>
      <c r="D31" s="76"/>
      <c r="E31" s="76"/>
      <c r="F31" s="76"/>
      <c r="G31" s="77"/>
      <c r="H31" s="77"/>
      <c r="I31" s="76"/>
      <c r="J31" s="76"/>
      <c r="K31" s="76"/>
    </row>
    <row r="32" spans="1:11" ht="15.75">
      <c r="A32" s="68"/>
      <c r="B32" s="141" t="s">
        <v>219</v>
      </c>
      <c r="C32" s="141"/>
      <c r="D32" s="141"/>
      <c r="E32" s="78"/>
      <c r="F32" s="78"/>
      <c r="G32" s="79"/>
      <c r="H32" s="79"/>
      <c r="I32" s="142" t="s">
        <v>220</v>
      </c>
      <c r="J32" s="142"/>
      <c r="K32" s="142"/>
    </row>
    <row r="33" spans="1:11" ht="15.75">
      <c r="A33" s="69"/>
      <c r="B33" s="69"/>
      <c r="C33" s="69"/>
      <c r="D33" s="76"/>
      <c r="E33" s="76"/>
      <c r="F33" s="76"/>
      <c r="G33" s="68"/>
      <c r="H33" s="68"/>
      <c r="I33" s="69"/>
      <c r="J33" s="69"/>
      <c r="K33" s="69"/>
    </row>
  </sheetData>
  <mergeCells count="20">
    <mergeCell ref="B32:D32"/>
    <mergeCell ref="I32:K32"/>
    <mergeCell ref="G8:H8"/>
    <mergeCell ref="A10:A16"/>
    <mergeCell ref="B10:B16"/>
    <mergeCell ref="F8:F9"/>
    <mergeCell ref="A17:A23"/>
    <mergeCell ref="B17:B23"/>
    <mergeCell ref="A24:A30"/>
    <mergeCell ref="B24:B30"/>
    <mergeCell ref="G1:K1"/>
    <mergeCell ref="G2:K2"/>
    <mergeCell ref="A7:A9"/>
    <mergeCell ref="B7:B9"/>
    <mergeCell ref="C7:C9"/>
    <mergeCell ref="D7:E8"/>
    <mergeCell ref="I7:J8"/>
    <mergeCell ref="K7:K9"/>
    <mergeCell ref="F7:H7"/>
    <mergeCell ref="A5:J5"/>
  </mergeCells>
  <pageMargins left="0.70866141732283472" right="0.70866141732283472" top="0.74803149606299213" bottom="0.74803149606299213" header="0.31496062992125984" footer="0.31496062992125984"/>
  <pageSetup paperSize="9" scale="62" fitToHeight="5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"/>
  <sheetViews>
    <sheetView view="pageBreakPreview" zoomScaleNormal="100" zoomScaleSheetLayoutView="100" workbookViewId="0">
      <pane xSplit="7" ySplit="2" topLeftCell="I54" activePane="bottomRight" state="frozen"/>
      <selection pane="topRight" activeCell="H1" sqref="H1"/>
      <selection pane="bottomLeft" activeCell="A3" sqref="A3"/>
      <selection pane="bottomRight" activeCell="I62" sqref="I62:L62"/>
    </sheetView>
  </sheetViews>
  <sheetFormatPr defaultRowHeight="12.75"/>
  <cols>
    <col min="1" max="1" width="19" style="1" customWidth="1"/>
    <col min="2" max="2" width="31.140625" style="1" customWidth="1"/>
    <col min="3" max="3" width="27.85546875" style="1" customWidth="1"/>
    <col min="4" max="5" width="9.140625" style="1" customWidth="1"/>
    <col min="6" max="6" width="13.140625" style="1" customWidth="1"/>
    <col min="7" max="7" width="9.28515625" style="1" customWidth="1"/>
    <col min="8" max="8" width="17.7109375" style="1" customWidth="1"/>
    <col min="9" max="10" width="17" style="1" customWidth="1"/>
    <col min="11" max="11" width="18" style="1" customWidth="1"/>
    <col min="12" max="12" width="20" style="1" customWidth="1"/>
    <col min="13" max="13" width="18.85546875" style="1" customWidth="1"/>
    <col min="14" max="14" width="21" style="1" customWidth="1"/>
    <col min="15" max="15" width="13.28515625" style="1" bestFit="1" customWidth="1"/>
    <col min="16" max="16384" width="9.140625" style="1"/>
  </cols>
  <sheetData>
    <row r="1" spans="1:15" ht="57" customHeight="1">
      <c r="A1" s="154" t="s">
        <v>217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15" s="37" customFormat="1" ht="15.75" customHeight="1">
      <c r="A2" s="34"/>
      <c r="B2" s="34"/>
      <c r="C2" s="34"/>
      <c r="D2" s="34"/>
      <c r="E2" s="34"/>
      <c r="F2" s="34"/>
      <c r="G2" s="34"/>
      <c r="H2" s="35"/>
      <c r="I2" s="35"/>
      <c r="J2" s="35"/>
      <c r="K2" s="36"/>
      <c r="L2" s="34"/>
      <c r="M2" s="34"/>
      <c r="N2" s="34"/>
      <c r="O2" s="34"/>
    </row>
    <row r="3" spans="1:15" s="37" customFormat="1" ht="15.75">
      <c r="A3" s="35"/>
      <c r="B3" s="34"/>
      <c r="C3" s="35"/>
      <c r="D3" s="35"/>
      <c r="E3" s="35"/>
      <c r="F3" s="35"/>
      <c r="G3" s="35"/>
      <c r="H3" s="35"/>
      <c r="I3" s="35"/>
      <c r="J3" s="35"/>
      <c r="K3" s="38"/>
      <c r="L3" s="35"/>
      <c r="M3" s="35"/>
      <c r="N3" s="35"/>
      <c r="O3" s="39" t="s">
        <v>104</v>
      </c>
    </row>
    <row r="4" spans="1:15" ht="15.75">
      <c r="A4" s="150" t="s">
        <v>0</v>
      </c>
      <c r="B4" s="155" t="s">
        <v>1</v>
      </c>
      <c r="C4" s="150" t="s">
        <v>2</v>
      </c>
      <c r="D4" s="150" t="s">
        <v>3</v>
      </c>
      <c r="E4" s="150"/>
      <c r="F4" s="150"/>
      <c r="G4" s="150"/>
      <c r="H4" s="150" t="s">
        <v>4</v>
      </c>
      <c r="I4" s="150"/>
      <c r="J4" s="150"/>
      <c r="K4" s="150"/>
      <c r="L4" s="150"/>
      <c r="M4" s="150"/>
      <c r="N4" s="150"/>
      <c r="O4" s="158" t="s">
        <v>103</v>
      </c>
    </row>
    <row r="5" spans="1:15" ht="15.75" customHeight="1">
      <c r="A5" s="150"/>
      <c r="B5" s="157"/>
      <c r="C5" s="150"/>
      <c r="D5" s="150" t="s">
        <v>5</v>
      </c>
      <c r="E5" s="150" t="s">
        <v>6</v>
      </c>
      <c r="F5" s="150" t="s">
        <v>7</v>
      </c>
      <c r="G5" s="150" t="s">
        <v>8</v>
      </c>
      <c r="H5" s="161" t="s">
        <v>9</v>
      </c>
      <c r="I5" s="161"/>
      <c r="J5" s="166" t="s">
        <v>10</v>
      </c>
      <c r="K5" s="183"/>
      <c r="L5" s="167"/>
      <c r="M5" s="162" t="s">
        <v>11</v>
      </c>
      <c r="N5" s="163"/>
      <c r="O5" s="159"/>
    </row>
    <row r="6" spans="1:15" ht="32.25" customHeight="1">
      <c r="A6" s="150"/>
      <c r="B6" s="157"/>
      <c r="C6" s="150"/>
      <c r="D6" s="150"/>
      <c r="E6" s="150"/>
      <c r="F6" s="150"/>
      <c r="G6" s="150"/>
      <c r="H6" s="161"/>
      <c r="I6" s="161"/>
      <c r="J6" s="158" t="s">
        <v>106</v>
      </c>
      <c r="K6" s="166" t="s">
        <v>105</v>
      </c>
      <c r="L6" s="167"/>
      <c r="M6" s="164"/>
      <c r="N6" s="165"/>
      <c r="O6" s="159"/>
    </row>
    <row r="7" spans="1:15" ht="31.5" customHeight="1">
      <c r="A7" s="150"/>
      <c r="B7" s="156"/>
      <c r="C7" s="150"/>
      <c r="D7" s="150"/>
      <c r="E7" s="150"/>
      <c r="F7" s="150"/>
      <c r="G7" s="150"/>
      <c r="H7" s="32" t="s">
        <v>12</v>
      </c>
      <c r="I7" s="32" t="s">
        <v>13</v>
      </c>
      <c r="J7" s="160"/>
      <c r="K7" s="32" t="s">
        <v>12</v>
      </c>
      <c r="L7" s="32" t="s">
        <v>13</v>
      </c>
      <c r="M7" s="125" t="s">
        <v>14</v>
      </c>
      <c r="N7" s="32" t="s">
        <v>15</v>
      </c>
      <c r="O7" s="160"/>
    </row>
    <row r="8" spans="1:15" ht="39" customHeight="1">
      <c r="A8" s="155" t="s">
        <v>16</v>
      </c>
      <c r="B8" s="155" t="s">
        <v>215</v>
      </c>
      <c r="C8" s="4" t="s">
        <v>17</v>
      </c>
      <c r="D8" s="5" t="s">
        <v>18</v>
      </c>
      <c r="E8" s="5" t="s">
        <v>18</v>
      </c>
      <c r="F8" s="5" t="s">
        <v>77</v>
      </c>
      <c r="G8" s="5" t="s">
        <v>18</v>
      </c>
      <c r="H8" s="9">
        <f>H9</f>
        <v>18845581.32</v>
      </c>
      <c r="I8" s="9">
        <f>I9</f>
        <v>18600011.930000003</v>
      </c>
      <c r="J8" s="9">
        <f t="shared" ref="J8:N8" si="0">J9</f>
        <v>25543414.249999996</v>
      </c>
      <c r="K8" s="9">
        <f t="shared" si="0"/>
        <v>25543414.249999996</v>
      </c>
      <c r="L8" s="9">
        <f>L9</f>
        <v>24348270.039999995</v>
      </c>
      <c r="M8" s="9">
        <f t="shared" si="0"/>
        <v>21359548</v>
      </c>
      <c r="N8" s="9">
        <f t="shared" si="0"/>
        <v>21359548</v>
      </c>
      <c r="O8" s="6"/>
    </row>
    <row r="9" spans="1:15" s="10" customFormat="1" ht="15.75">
      <c r="A9" s="157"/>
      <c r="B9" s="157"/>
      <c r="C9" s="7" t="s">
        <v>19</v>
      </c>
      <c r="D9" s="5" t="s">
        <v>18</v>
      </c>
      <c r="E9" s="5" t="s">
        <v>18</v>
      </c>
      <c r="F9" s="5" t="s">
        <v>77</v>
      </c>
      <c r="G9" s="8" t="s">
        <v>18</v>
      </c>
      <c r="H9" s="122">
        <f>H10+H11+H12</f>
        <v>18845581.32</v>
      </c>
      <c r="I9" s="122">
        <f>I10+I11+I12</f>
        <v>18600011.930000003</v>
      </c>
      <c r="J9" s="122">
        <f t="shared" ref="J9:N9" si="1">J10+J11+J12</f>
        <v>25543414.249999996</v>
      </c>
      <c r="K9" s="122">
        <f t="shared" si="1"/>
        <v>25543414.249999996</v>
      </c>
      <c r="L9" s="133">
        <f>L10+L11+L12</f>
        <v>24348270.039999995</v>
      </c>
      <c r="M9" s="122">
        <f t="shared" si="1"/>
        <v>21359548</v>
      </c>
      <c r="N9" s="122">
        <f t="shared" si="1"/>
        <v>21359548</v>
      </c>
      <c r="O9" s="6"/>
    </row>
    <row r="10" spans="1:15" s="10" customFormat="1" ht="32.25" customHeight="1">
      <c r="A10" s="157"/>
      <c r="B10" s="157"/>
      <c r="C10" s="7" t="s">
        <v>20</v>
      </c>
      <c r="D10" s="5" t="s">
        <v>21</v>
      </c>
      <c r="E10" s="5" t="s">
        <v>18</v>
      </c>
      <c r="F10" s="5" t="s">
        <v>77</v>
      </c>
      <c r="G10" s="5" t="s">
        <v>18</v>
      </c>
      <c r="H10" s="9">
        <f>H15+H36</f>
        <v>15141671.32</v>
      </c>
      <c r="I10" s="9">
        <f t="shared" ref="I10:N10" si="2">I15+I36</f>
        <v>14907953.680000002</v>
      </c>
      <c r="J10" s="9">
        <f t="shared" si="2"/>
        <v>25174393.249999996</v>
      </c>
      <c r="K10" s="9">
        <f t="shared" si="2"/>
        <v>25174393.249999996</v>
      </c>
      <c r="L10" s="9">
        <f>L15+L36</f>
        <v>23979249.279999994</v>
      </c>
      <c r="M10" s="9">
        <f t="shared" si="2"/>
        <v>21359548</v>
      </c>
      <c r="N10" s="9">
        <f t="shared" si="2"/>
        <v>21359548</v>
      </c>
      <c r="O10" s="6"/>
    </row>
    <row r="11" spans="1:15" s="10" customFormat="1" ht="46.5" customHeight="1">
      <c r="A11" s="157"/>
      <c r="B11" s="157"/>
      <c r="C11" s="7" t="s">
        <v>22</v>
      </c>
      <c r="D11" s="5" t="s">
        <v>23</v>
      </c>
      <c r="E11" s="5" t="s">
        <v>18</v>
      </c>
      <c r="F11" s="5" t="s">
        <v>77</v>
      </c>
      <c r="G11" s="5" t="s">
        <v>18</v>
      </c>
      <c r="H11" s="9">
        <f>H37</f>
        <v>3403910</v>
      </c>
      <c r="I11" s="9">
        <f t="shared" ref="I11:N12" si="3">I37</f>
        <v>3392059.13</v>
      </c>
      <c r="J11" s="9">
        <f t="shared" si="3"/>
        <v>0</v>
      </c>
      <c r="K11" s="9">
        <f t="shared" si="3"/>
        <v>0</v>
      </c>
      <c r="L11" s="9">
        <f>L37</f>
        <v>0</v>
      </c>
      <c r="M11" s="9">
        <f t="shared" si="3"/>
        <v>0</v>
      </c>
      <c r="N11" s="9">
        <f t="shared" si="3"/>
        <v>0</v>
      </c>
      <c r="O11" s="6"/>
    </row>
    <row r="12" spans="1:15" s="10" customFormat="1" ht="50.25" customHeight="1">
      <c r="A12" s="156"/>
      <c r="B12" s="156"/>
      <c r="C12" s="98" t="s">
        <v>24</v>
      </c>
      <c r="D12" s="5" t="s">
        <v>25</v>
      </c>
      <c r="E12" s="5" t="s">
        <v>18</v>
      </c>
      <c r="F12" s="5" t="s">
        <v>77</v>
      </c>
      <c r="G12" s="5" t="s">
        <v>18</v>
      </c>
      <c r="H12" s="9">
        <f>H38</f>
        <v>300000</v>
      </c>
      <c r="I12" s="9">
        <f t="shared" si="3"/>
        <v>299999.12</v>
      </c>
      <c r="J12" s="9">
        <f t="shared" si="3"/>
        <v>369021</v>
      </c>
      <c r="K12" s="9">
        <f t="shared" si="3"/>
        <v>369021</v>
      </c>
      <c r="L12" s="9">
        <f>L38</f>
        <v>369020.76</v>
      </c>
      <c r="M12" s="9">
        <f t="shared" si="3"/>
        <v>0</v>
      </c>
      <c r="N12" s="9">
        <f t="shared" si="3"/>
        <v>0</v>
      </c>
      <c r="O12" s="6"/>
    </row>
    <row r="13" spans="1:15" s="10" customFormat="1" ht="31.5">
      <c r="A13" s="168" t="s">
        <v>26</v>
      </c>
      <c r="B13" s="158" t="s">
        <v>27</v>
      </c>
      <c r="C13" s="98" t="s">
        <v>200</v>
      </c>
      <c r="D13" s="5" t="s">
        <v>21</v>
      </c>
      <c r="E13" s="5" t="s">
        <v>28</v>
      </c>
      <c r="F13" s="5" t="s">
        <v>79</v>
      </c>
      <c r="G13" s="11" t="s">
        <v>18</v>
      </c>
      <c r="H13" s="9">
        <f t="shared" ref="H13:N14" si="4">H14</f>
        <v>15066671.32</v>
      </c>
      <c r="I13" s="9">
        <f t="shared" si="4"/>
        <v>14836361.280000001</v>
      </c>
      <c r="J13" s="9">
        <f t="shared" si="4"/>
        <v>21510619.25</v>
      </c>
      <c r="K13" s="9">
        <f t="shared" si="4"/>
        <v>21510619.25</v>
      </c>
      <c r="L13" s="9">
        <f t="shared" si="4"/>
        <v>20323611.280000001</v>
      </c>
      <c r="M13" s="9">
        <f t="shared" si="4"/>
        <v>21284548</v>
      </c>
      <c r="N13" s="9">
        <f t="shared" si="4"/>
        <v>21284548</v>
      </c>
      <c r="O13" s="12"/>
    </row>
    <row r="14" spans="1:15" s="10" customFormat="1" ht="15.75">
      <c r="A14" s="168"/>
      <c r="B14" s="159"/>
      <c r="C14" s="98" t="s">
        <v>19</v>
      </c>
      <c r="D14" s="131" t="s">
        <v>18</v>
      </c>
      <c r="E14" s="131" t="s">
        <v>18</v>
      </c>
      <c r="F14" s="131" t="s">
        <v>79</v>
      </c>
      <c r="G14" s="132" t="s">
        <v>18</v>
      </c>
      <c r="H14" s="122">
        <f t="shared" si="4"/>
        <v>15066671.32</v>
      </c>
      <c r="I14" s="122">
        <f t="shared" si="4"/>
        <v>14836361.280000001</v>
      </c>
      <c r="J14" s="122">
        <f t="shared" ref="J14:L14" si="5">J16+J20+J27</f>
        <v>21510619.25</v>
      </c>
      <c r="K14" s="122">
        <f t="shared" si="5"/>
        <v>21510619.25</v>
      </c>
      <c r="L14" s="122">
        <f t="shared" si="5"/>
        <v>20323611.280000001</v>
      </c>
      <c r="M14" s="122">
        <f t="shared" si="4"/>
        <v>21284548</v>
      </c>
      <c r="N14" s="122">
        <f t="shared" si="4"/>
        <v>21284548</v>
      </c>
      <c r="O14" s="12"/>
    </row>
    <row r="15" spans="1:15" s="10" customFormat="1" ht="82.5" customHeight="1">
      <c r="A15" s="168"/>
      <c r="B15" s="160"/>
      <c r="C15" s="98" t="s">
        <v>20</v>
      </c>
      <c r="D15" s="5" t="s">
        <v>21</v>
      </c>
      <c r="E15" s="5" t="s">
        <v>28</v>
      </c>
      <c r="F15" s="5" t="s">
        <v>79</v>
      </c>
      <c r="G15" s="11" t="s">
        <v>18</v>
      </c>
      <c r="H15" s="9">
        <f>H18+H19+H22+H23+H24+H25+H26+H28+H29+H30+H31+H32+H33</f>
        <v>15066671.32</v>
      </c>
      <c r="I15" s="9">
        <f t="shared" ref="I15" si="6">I18+I19+I22+I23+I24+I25+I26+I28+I29+I30+I31+I32+I33</f>
        <v>14836361.280000001</v>
      </c>
      <c r="J15" s="9">
        <f>J18+J19+J22+J23+J24+J25+J26+J29+J30+J31+J32+J33</f>
        <v>21510619.249999996</v>
      </c>
      <c r="K15" s="9">
        <f>K18+K19+K22+K23+K24+K25+K26+K29+K30+K31+K32+K33</f>
        <v>21510619.249999996</v>
      </c>
      <c r="L15" s="9">
        <f t="shared" ref="L15:N15" si="7">L18+L19+L22+L23+L24+L25+L26+L29+L30+L31+L32+L33</f>
        <v>20323611.279999994</v>
      </c>
      <c r="M15" s="9">
        <f t="shared" si="7"/>
        <v>21284548</v>
      </c>
      <c r="N15" s="9">
        <f t="shared" si="7"/>
        <v>21284548</v>
      </c>
      <c r="O15" s="12"/>
    </row>
    <row r="16" spans="1:15" s="10" customFormat="1" ht="31.5">
      <c r="A16" s="158" t="s">
        <v>29</v>
      </c>
      <c r="B16" s="158" t="s">
        <v>30</v>
      </c>
      <c r="C16" s="98" t="s">
        <v>200</v>
      </c>
      <c r="D16" s="5" t="s">
        <v>18</v>
      </c>
      <c r="E16" s="5" t="s">
        <v>18</v>
      </c>
      <c r="F16" s="5" t="s">
        <v>81</v>
      </c>
      <c r="G16" s="11" t="s">
        <v>18</v>
      </c>
      <c r="H16" s="13">
        <f>H17</f>
        <v>4194270</v>
      </c>
      <c r="I16" s="13">
        <f>I17</f>
        <v>4019779.42</v>
      </c>
      <c r="J16" s="13">
        <f t="shared" ref="J16:N16" si="8">J17</f>
        <v>8867618.1799999997</v>
      </c>
      <c r="K16" s="13">
        <f t="shared" si="8"/>
        <v>8867618.1799999997</v>
      </c>
      <c r="L16" s="13">
        <f t="shared" si="8"/>
        <v>8091285.9100000001</v>
      </c>
      <c r="M16" s="13">
        <f t="shared" si="8"/>
        <v>10102771</v>
      </c>
      <c r="N16" s="13">
        <f t="shared" si="8"/>
        <v>10102771</v>
      </c>
      <c r="O16" s="12"/>
    </row>
    <row r="17" spans="1:15" s="10" customFormat="1" ht="15.75">
      <c r="A17" s="159"/>
      <c r="B17" s="159"/>
      <c r="C17" s="98" t="s">
        <v>19</v>
      </c>
      <c r="D17" s="131" t="s">
        <v>18</v>
      </c>
      <c r="E17" s="131" t="s">
        <v>18</v>
      </c>
      <c r="F17" s="131" t="s">
        <v>81</v>
      </c>
      <c r="G17" s="132" t="s">
        <v>18</v>
      </c>
      <c r="H17" s="123">
        <f>H18+H19</f>
        <v>4194270</v>
      </c>
      <c r="I17" s="123">
        <f>I18+I19</f>
        <v>4019779.42</v>
      </c>
      <c r="J17" s="123">
        <f t="shared" ref="J17:N17" si="9">J18+J19</f>
        <v>8867618.1799999997</v>
      </c>
      <c r="K17" s="123">
        <f t="shared" si="9"/>
        <v>8867618.1799999997</v>
      </c>
      <c r="L17" s="123">
        <f t="shared" si="9"/>
        <v>8091285.9100000001</v>
      </c>
      <c r="M17" s="123">
        <f t="shared" si="9"/>
        <v>10102771</v>
      </c>
      <c r="N17" s="123">
        <f t="shared" si="9"/>
        <v>10102771</v>
      </c>
      <c r="O17" s="12"/>
    </row>
    <row r="18" spans="1:15" s="10" customFormat="1" ht="15.75">
      <c r="A18" s="159"/>
      <c r="B18" s="159"/>
      <c r="C18" s="174" t="s">
        <v>20</v>
      </c>
      <c r="D18" s="169" t="s">
        <v>21</v>
      </c>
      <c r="E18" s="169" t="s">
        <v>28</v>
      </c>
      <c r="F18" s="169" t="s">
        <v>81</v>
      </c>
      <c r="G18" s="11" t="s">
        <v>31</v>
      </c>
      <c r="H18" s="14">
        <v>4194270</v>
      </c>
      <c r="I18" s="15">
        <v>4019779.42</v>
      </c>
      <c r="J18" s="15">
        <f>'Средства бюджета I-IV квартал'!K12</f>
        <v>8865218.1799999997</v>
      </c>
      <c r="K18" s="14">
        <f>'Средства бюджета I-IV квартал'!K12</f>
        <v>8865218.1799999997</v>
      </c>
      <c r="L18" s="14">
        <f>'Средства бюджета I-IV квартал'!S12</f>
        <v>8091285.9100000001</v>
      </c>
      <c r="M18" s="9">
        <v>10100371</v>
      </c>
      <c r="N18" s="9">
        <v>10100371</v>
      </c>
      <c r="O18" s="12"/>
    </row>
    <row r="19" spans="1:15" s="10" customFormat="1" ht="84" customHeight="1">
      <c r="A19" s="160"/>
      <c r="B19" s="160"/>
      <c r="C19" s="176"/>
      <c r="D19" s="170"/>
      <c r="E19" s="170"/>
      <c r="F19" s="170"/>
      <c r="G19" s="16" t="s">
        <v>32</v>
      </c>
      <c r="H19" s="14">
        <v>0</v>
      </c>
      <c r="I19" s="15">
        <v>0</v>
      </c>
      <c r="J19" s="15">
        <f>'Средства бюджета I-IV квартал'!K13</f>
        <v>2400</v>
      </c>
      <c r="K19" s="14">
        <f>'Средства бюджета I-IV квартал'!K13</f>
        <v>2400</v>
      </c>
      <c r="L19" s="14">
        <f>'Средства бюджета I-IV квартал'!S13</f>
        <v>0</v>
      </c>
      <c r="M19" s="17">
        <v>2400</v>
      </c>
      <c r="N19" s="9">
        <v>2400</v>
      </c>
      <c r="O19" s="12"/>
    </row>
    <row r="20" spans="1:15" s="10" customFormat="1" ht="31.5">
      <c r="A20" s="155" t="s">
        <v>33</v>
      </c>
      <c r="B20" s="155" t="s">
        <v>34</v>
      </c>
      <c r="C20" s="98" t="s">
        <v>200</v>
      </c>
      <c r="D20" s="5" t="s">
        <v>18</v>
      </c>
      <c r="E20" s="5" t="s">
        <v>18</v>
      </c>
      <c r="F20" s="5" t="s">
        <v>86</v>
      </c>
      <c r="G20" s="11" t="s">
        <v>18</v>
      </c>
      <c r="H20" s="9">
        <f>H21</f>
        <v>10872401.32</v>
      </c>
      <c r="I20" s="9">
        <f>I21</f>
        <v>10816581.860000001</v>
      </c>
      <c r="J20" s="9">
        <f t="shared" ref="J20:N20" si="10">J21</f>
        <v>11579277</v>
      </c>
      <c r="K20" s="9">
        <f t="shared" si="10"/>
        <v>11579277</v>
      </c>
      <c r="L20" s="9">
        <f t="shared" si="10"/>
        <v>11471829.32</v>
      </c>
      <c r="M20" s="9">
        <f t="shared" si="10"/>
        <v>11181777</v>
      </c>
      <c r="N20" s="9">
        <f t="shared" si="10"/>
        <v>11181777</v>
      </c>
      <c r="O20" s="12"/>
    </row>
    <row r="21" spans="1:15" s="10" customFormat="1" ht="15.75">
      <c r="A21" s="157"/>
      <c r="B21" s="157"/>
      <c r="C21" s="98" t="s">
        <v>19</v>
      </c>
      <c r="D21" s="134" t="s">
        <v>18</v>
      </c>
      <c r="E21" s="134" t="s">
        <v>18</v>
      </c>
      <c r="F21" s="134" t="s">
        <v>86</v>
      </c>
      <c r="G21" s="135" t="s">
        <v>18</v>
      </c>
      <c r="H21" s="122">
        <f>H22+H23+H25+H26</f>
        <v>10872401.32</v>
      </c>
      <c r="I21" s="122">
        <f>I22+I23+I25+I26</f>
        <v>10816581.860000001</v>
      </c>
      <c r="J21" s="122">
        <f t="shared" ref="J21:N21" si="11">J22+J23+J24+J25+J26</f>
        <v>11579277</v>
      </c>
      <c r="K21" s="122">
        <f t="shared" si="11"/>
        <v>11579277</v>
      </c>
      <c r="L21" s="124">
        <f>L22+L23+L24+L25+L26</f>
        <v>11471829.32</v>
      </c>
      <c r="M21" s="122">
        <f t="shared" si="11"/>
        <v>11181777</v>
      </c>
      <c r="N21" s="122">
        <f t="shared" si="11"/>
        <v>11181777</v>
      </c>
      <c r="O21" s="7"/>
    </row>
    <row r="22" spans="1:15" s="10" customFormat="1" ht="15.75">
      <c r="A22" s="157"/>
      <c r="B22" s="157"/>
      <c r="C22" s="174" t="s">
        <v>20</v>
      </c>
      <c r="D22" s="171" t="s">
        <v>21</v>
      </c>
      <c r="E22" s="171" t="s">
        <v>28</v>
      </c>
      <c r="F22" s="171" t="s">
        <v>201</v>
      </c>
      <c r="G22" s="16" t="s">
        <v>35</v>
      </c>
      <c r="H22" s="15">
        <v>9482671.3000000007</v>
      </c>
      <c r="I22" s="9">
        <v>9476107.2400000002</v>
      </c>
      <c r="J22" s="9">
        <f>'Средства бюджета I-IV квартал'!K16</f>
        <v>7502025</v>
      </c>
      <c r="K22" s="15">
        <f>'Средства бюджета I-IV квартал'!K16</f>
        <v>7502025</v>
      </c>
      <c r="L22" s="40">
        <f>'Средства бюджета I-IV квартал'!S16</f>
        <v>7502025</v>
      </c>
      <c r="M22" s="18">
        <v>7502025</v>
      </c>
      <c r="N22" s="19">
        <v>7502025</v>
      </c>
      <c r="O22" s="7"/>
    </row>
    <row r="23" spans="1:15" s="10" customFormat="1" ht="15.75" customHeight="1">
      <c r="A23" s="157"/>
      <c r="B23" s="157"/>
      <c r="C23" s="175"/>
      <c r="D23" s="172"/>
      <c r="E23" s="172"/>
      <c r="F23" s="172"/>
      <c r="G23" s="16" t="s">
        <v>36</v>
      </c>
      <c r="H23" s="15">
        <v>115600</v>
      </c>
      <c r="I23" s="15">
        <v>103316.3</v>
      </c>
      <c r="J23" s="15">
        <f>'Средства бюджета I-IV квартал'!K17</f>
        <v>75600</v>
      </c>
      <c r="K23" s="15">
        <f>'Средства бюджета I-IV квартал'!K17</f>
        <v>75600</v>
      </c>
      <c r="L23" s="41">
        <f>'Средства бюджета I-IV квартал'!S17</f>
        <v>66701.75</v>
      </c>
      <c r="M23" s="18">
        <f>'План на 2017'!H14</f>
        <v>95600</v>
      </c>
      <c r="N23" s="19">
        <v>95600</v>
      </c>
      <c r="O23" s="7"/>
    </row>
    <row r="24" spans="1:15" s="10" customFormat="1" ht="15.75" customHeight="1">
      <c r="A24" s="157"/>
      <c r="B24" s="157"/>
      <c r="C24" s="175"/>
      <c r="D24" s="172"/>
      <c r="E24" s="172"/>
      <c r="F24" s="172"/>
      <c r="G24" s="16" t="s">
        <v>37</v>
      </c>
      <c r="H24" s="15">
        <v>0</v>
      </c>
      <c r="I24" s="15">
        <v>0</v>
      </c>
      <c r="J24" s="15">
        <f>'Средства бюджета I-IV квартал'!K18</f>
        <v>2285612</v>
      </c>
      <c r="K24" s="15">
        <f>'Средства бюджета I-IV квартал'!K18</f>
        <v>2285612</v>
      </c>
      <c r="L24" s="41">
        <f>'Средства бюджета I-IV квартал'!S18</f>
        <v>2280742.9900000002</v>
      </c>
      <c r="M24" s="18">
        <v>2265612</v>
      </c>
      <c r="N24" s="19">
        <v>2265612</v>
      </c>
      <c r="O24" s="7"/>
    </row>
    <row r="25" spans="1:15" s="10" customFormat="1" ht="15.75">
      <c r="A25" s="157"/>
      <c r="B25" s="157"/>
      <c r="C25" s="175"/>
      <c r="D25" s="172"/>
      <c r="E25" s="172"/>
      <c r="F25" s="172"/>
      <c r="G25" s="16" t="s">
        <v>31</v>
      </c>
      <c r="H25" s="15">
        <v>1273130.02</v>
      </c>
      <c r="I25" s="9">
        <v>1236475.08</v>
      </c>
      <c r="J25" s="9">
        <f>'Средства бюджета I-IV квартал'!K19</f>
        <v>1711040</v>
      </c>
      <c r="K25" s="15">
        <f>'Средства бюджета I-IV квартал'!K19</f>
        <v>1711040</v>
      </c>
      <c r="L25" s="40">
        <f>'Средства бюджета I-IV квартал'!S19</f>
        <v>1620048.52</v>
      </c>
      <c r="M25" s="18">
        <v>1316540</v>
      </c>
      <c r="N25" s="19">
        <v>1316540</v>
      </c>
      <c r="O25" s="7"/>
    </row>
    <row r="26" spans="1:15" s="10" customFormat="1" ht="15.75">
      <c r="A26" s="157"/>
      <c r="B26" s="157"/>
      <c r="C26" s="176"/>
      <c r="D26" s="173"/>
      <c r="E26" s="173"/>
      <c r="F26" s="173"/>
      <c r="G26" s="16" t="s">
        <v>32</v>
      </c>
      <c r="H26" s="15">
        <v>1000</v>
      </c>
      <c r="I26" s="15">
        <v>683.24</v>
      </c>
      <c r="J26" s="15">
        <f>'Средства бюджета I-IV квартал'!K20</f>
        <v>5000</v>
      </c>
      <c r="K26" s="15">
        <f>'Средства бюджета I-IV квартал'!K20</f>
        <v>5000</v>
      </c>
      <c r="L26" s="41">
        <f>'Средства бюджета I-IV квартал'!S20</f>
        <v>2311.06</v>
      </c>
      <c r="M26" s="18">
        <f>'План на 2017'!G17</f>
        <v>2000</v>
      </c>
      <c r="N26" s="19">
        <f>'План на 2017'!H17</f>
        <v>2000</v>
      </c>
      <c r="O26" s="7"/>
    </row>
    <row r="27" spans="1:15" s="10" customFormat="1" ht="31.5">
      <c r="A27" s="157"/>
      <c r="B27" s="157"/>
      <c r="C27" s="98" t="s">
        <v>200</v>
      </c>
      <c r="D27" s="5" t="s">
        <v>18</v>
      </c>
      <c r="E27" s="5" t="s">
        <v>18</v>
      </c>
      <c r="F27" s="20" t="s">
        <v>38</v>
      </c>
      <c r="G27" s="11" t="s">
        <v>18</v>
      </c>
      <c r="H27" s="9">
        <f>H28</f>
        <v>0</v>
      </c>
      <c r="I27" s="9">
        <f t="shared" ref="I27:N27" si="12">I28</f>
        <v>0</v>
      </c>
      <c r="J27" s="9">
        <f>J28</f>
        <v>1063724.07</v>
      </c>
      <c r="K27" s="9">
        <f>K28</f>
        <v>1063724.07</v>
      </c>
      <c r="L27" s="40">
        <f>L28</f>
        <v>760496.05</v>
      </c>
      <c r="M27" s="9">
        <f t="shared" si="12"/>
        <v>0</v>
      </c>
      <c r="N27" s="9">
        <f t="shared" si="12"/>
        <v>0</v>
      </c>
      <c r="O27" s="7"/>
    </row>
    <row r="28" spans="1:15" s="10" customFormat="1" ht="15.75">
      <c r="A28" s="157"/>
      <c r="B28" s="157"/>
      <c r="C28" s="98" t="s">
        <v>19</v>
      </c>
      <c r="D28" s="134" t="s">
        <v>18</v>
      </c>
      <c r="E28" s="134" t="s">
        <v>18</v>
      </c>
      <c r="F28" s="136" t="s">
        <v>38</v>
      </c>
      <c r="G28" s="135" t="s">
        <v>18</v>
      </c>
      <c r="H28" s="122">
        <f>H29+H30+H31+H32+H33</f>
        <v>0</v>
      </c>
      <c r="I28" s="122">
        <f t="shared" ref="I28" si="13">I29+I30+I31+I32+I33</f>
        <v>0</v>
      </c>
      <c r="J28" s="122">
        <f>J29+J30+J31+J32+J33</f>
        <v>1063724.07</v>
      </c>
      <c r="K28" s="122">
        <f>K29+K30+K31+K32+K33</f>
        <v>1063724.07</v>
      </c>
      <c r="L28" s="124">
        <f>L29+L30+L31+L32+L33</f>
        <v>760496.05</v>
      </c>
      <c r="M28" s="122">
        <f>M29+M30+M31+M32+M33</f>
        <v>0</v>
      </c>
      <c r="N28" s="122">
        <f>N29+N30+N31+N32+N33</f>
        <v>0</v>
      </c>
      <c r="O28" s="7"/>
    </row>
    <row r="29" spans="1:15" s="10" customFormat="1" ht="15.75">
      <c r="A29" s="157"/>
      <c r="B29" s="157"/>
      <c r="C29" s="174" t="s">
        <v>20</v>
      </c>
      <c r="D29" s="171" t="s">
        <v>21</v>
      </c>
      <c r="E29" s="171" t="s">
        <v>28</v>
      </c>
      <c r="F29" s="20" t="s">
        <v>38</v>
      </c>
      <c r="G29" s="16" t="s">
        <v>35</v>
      </c>
      <c r="H29" s="9">
        <v>0</v>
      </c>
      <c r="I29" s="9">
        <v>0</v>
      </c>
      <c r="J29" s="9">
        <f>'Средства бюджета I-IV квартал'!K23</f>
        <v>440680.97</v>
      </c>
      <c r="K29" s="15">
        <f>'Средства бюджета I-IV квартал'!K23</f>
        <v>440680.97</v>
      </c>
      <c r="L29" s="42">
        <f>'Средства бюджета I-IV квартал'!S23</f>
        <v>333079.7</v>
      </c>
      <c r="M29" s="18">
        <v>0</v>
      </c>
      <c r="N29" s="19">
        <v>0</v>
      </c>
      <c r="O29" s="7"/>
    </row>
    <row r="30" spans="1:15" s="10" customFormat="1" ht="15.75">
      <c r="A30" s="157"/>
      <c r="B30" s="157"/>
      <c r="C30" s="175"/>
      <c r="D30" s="172"/>
      <c r="E30" s="172"/>
      <c r="F30" s="20" t="s">
        <v>38</v>
      </c>
      <c r="G30" s="16" t="s">
        <v>37</v>
      </c>
      <c r="H30" s="9">
        <v>0</v>
      </c>
      <c r="I30" s="9">
        <v>0</v>
      </c>
      <c r="J30" s="9">
        <f>'Средства бюджета I-IV квартал'!K24</f>
        <v>133085.65</v>
      </c>
      <c r="K30" s="15">
        <f>'Средства бюджета I-IV квартал'!K24</f>
        <v>133085.65</v>
      </c>
      <c r="L30" s="42">
        <f>'Средства бюджета I-IV квартал'!S24</f>
        <v>91550.27</v>
      </c>
      <c r="M30" s="18">
        <v>0</v>
      </c>
      <c r="N30" s="19">
        <v>0</v>
      </c>
      <c r="O30" s="7"/>
    </row>
    <row r="31" spans="1:15" s="10" customFormat="1" ht="15.75">
      <c r="A31" s="157"/>
      <c r="B31" s="157"/>
      <c r="C31" s="175"/>
      <c r="D31" s="173"/>
      <c r="E31" s="173"/>
      <c r="F31" s="20" t="s">
        <v>38</v>
      </c>
      <c r="G31" s="16" t="s">
        <v>31</v>
      </c>
      <c r="H31" s="9">
        <v>0</v>
      </c>
      <c r="I31" s="9">
        <v>0</v>
      </c>
      <c r="J31" s="9">
        <f>'Средства бюджета I-IV квартал'!K25</f>
        <v>317000</v>
      </c>
      <c r="K31" s="15">
        <f>'[1]Средства бюджета I-II квартал'!P23+'[1]Средства бюджета I-II квартал'!O23+'[1]Средства бюджета I-II квартал'!M23+'[1]Средства бюджета I-II квартал'!L23</f>
        <v>317000</v>
      </c>
      <c r="L31" s="42">
        <f>'Средства бюджета I-IV квартал'!S25</f>
        <v>166346.21</v>
      </c>
      <c r="M31" s="18">
        <v>0</v>
      </c>
      <c r="N31" s="19">
        <v>0</v>
      </c>
      <c r="O31" s="7"/>
    </row>
    <row r="32" spans="1:15" s="10" customFormat="1" ht="15.75">
      <c r="A32" s="157"/>
      <c r="B32" s="157"/>
      <c r="C32" s="175"/>
      <c r="D32" s="171" t="s">
        <v>21</v>
      </c>
      <c r="E32" s="171" t="s">
        <v>28</v>
      </c>
      <c r="F32" s="20" t="s">
        <v>39</v>
      </c>
      <c r="G32" s="16" t="s">
        <v>35</v>
      </c>
      <c r="H32" s="9">
        <v>0</v>
      </c>
      <c r="I32" s="9">
        <v>0</v>
      </c>
      <c r="J32" s="9">
        <f>'Средства бюджета I-IV квартал'!K28</f>
        <v>132839.9</v>
      </c>
      <c r="K32" s="15">
        <f>'Средства бюджета I-IV квартал'!K28</f>
        <v>132839.9</v>
      </c>
      <c r="L32" s="42">
        <f>'Средства бюджета I-IV квартал'!S28</f>
        <v>132839.9</v>
      </c>
      <c r="M32" s="18">
        <v>0</v>
      </c>
      <c r="N32" s="19">
        <v>0</v>
      </c>
      <c r="O32" s="7"/>
    </row>
    <row r="33" spans="1:15" s="10" customFormat="1" ht="15.75">
      <c r="A33" s="156"/>
      <c r="B33" s="156"/>
      <c r="C33" s="176"/>
      <c r="D33" s="173"/>
      <c r="E33" s="173"/>
      <c r="F33" s="20" t="s">
        <v>39</v>
      </c>
      <c r="G33" s="16" t="s">
        <v>37</v>
      </c>
      <c r="H33" s="9">
        <v>0</v>
      </c>
      <c r="I33" s="9">
        <v>0</v>
      </c>
      <c r="J33" s="9">
        <f>'Средства бюджета I-IV квартал'!K29</f>
        <v>40117.550000000003</v>
      </c>
      <c r="K33" s="15">
        <f>'Средства бюджета I-IV квартал'!K29</f>
        <v>40117.550000000003</v>
      </c>
      <c r="L33" s="42">
        <f>'Средства бюджета I-IV квартал'!S29</f>
        <v>36679.97</v>
      </c>
      <c r="M33" s="18">
        <v>0</v>
      </c>
      <c r="N33" s="19">
        <v>0</v>
      </c>
      <c r="O33" s="7"/>
    </row>
    <row r="34" spans="1:15" s="10" customFormat="1" ht="31.5">
      <c r="A34" s="185" t="s">
        <v>26</v>
      </c>
      <c r="B34" s="158" t="s">
        <v>40</v>
      </c>
      <c r="C34" s="98" t="s">
        <v>200</v>
      </c>
      <c r="D34" s="5" t="s">
        <v>18</v>
      </c>
      <c r="E34" s="5" t="s">
        <v>18</v>
      </c>
      <c r="F34" s="5" t="s">
        <v>93</v>
      </c>
      <c r="G34" s="11" t="s">
        <v>18</v>
      </c>
      <c r="H34" s="9">
        <f>H35</f>
        <v>3778910</v>
      </c>
      <c r="I34" s="9">
        <f>I35</f>
        <v>3763650.65</v>
      </c>
      <c r="J34" s="9">
        <f t="shared" ref="J34:N34" si="14">J35</f>
        <v>4032795</v>
      </c>
      <c r="K34" s="9">
        <f t="shared" si="14"/>
        <v>4032795</v>
      </c>
      <c r="L34" s="9">
        <f t="shared" si="14"/>
        <v>4024658.76</v>
      </c>
      <c r="M34" s="9">
        <f t="shared" si="14"/>
        <v>75000</v>
      </c>
      <c r="N34" s="9">
        <f t="shared" si="14"/>
        <v>75000</v>
      </c>
      <c r="O34" s="7"/>
    </row>
    <row r="35" spans="1:15" s="10" customFormat="1" ht="15.75">
      <c r="A35" s="186"/>
      <c r="B35" s="159"/>
      <c r="C35" s="98" t="s">
        <v>19</v>
      </c>
      <c r="D35" s="134" t="s">
        <v>18</v>
      </c>
      <c r="E35" s="134" t="s">
        <v>18</v>
      </c>
      <c r="F35" s="134" t="s">
        <v>93</v>
      </c>
      <c r="G35" s="135" t="s">
        <v>18</v>
      </c>
      <c r="H35" s="122">
        <f>H36+H37+H38</f>
        <v>3778910</v>
      </c>
      <c r="I35" s="122">
        <f t="shared" ref="I35:N35" si="15">I36+I37+I38</f>
        <v>3763650.65</v>
      </c>
      <c r="J35" s="122">
        <f t="shared" si="15"/>
        <v>4032795</v>
      </c>
      <c r="K35" s="122">
        <f t="shared" si="15"/>
        <v>4032795</v>
      </c>
      <c r="L35" s="122">
        <f t="shared" si="15"/>
        <v>4024658.76</v>
      </c>
      <c r="M35" s="122">
        <f t="shared" si="15"/>
        <v>75000</v>
      </c>
      <c r="N35" s="122">
        <f t="shared" si="15"/>
        <v>75000</v>
      </c>
      <c r="O35" s="7"/>
    </row>
    <row r="36" spans="1:15" s="10" customFormat="1" ht="35.25" customHeight="1">
      <c r="A36" s="186"/>
      <c r="B36" s="159"/>
      <c r="C36" s="98" t="s">
        <v>20</v>
      </c>
      <c r="D36" s="5" t="s">
        <v>21</v>
      </c>
      <c r="E36" s="5" t="s">
        <v>18</v>
      </c>
      <c r="F36" s="5" t="s">
        <v>93</v>
      </c>
      <c r="G36" s="11" t="s">
        <v>18</v>
      </c>
      <c r="H36" s="9">
        <f>H41+H52+H53+H54+H55+H58+H59</f>
        <v>75000</v>
      </c>
      <c r="I36" s="9">
        <f t="shared" ref="I36" si="16">I41+I52+I53+I54+I55+I58+I59</f>
        <v>71592.399999999994</v>
      </c>
      <c r="J36" s="9">
        <f>J41+J52+J53+J54+J55+J58+J59</f>
        <v>3663774</v>
      </c>
      <c r="K36" s="9">
        <f>K41+K52+K53+K54+K55+K58+K59</f>
        <v>3663774</v>
      </c>
      <c r="L36" s="9">
        <f t="shared" ref="L36:N36" si="17">L41+L52+L53+L54+L55+L58+L59</f>
        <v>3655638</v>
      </c>
      <c r="M36" s="9">
        <f t="shared" si="17"/>
        <v>75000</v>
      </c>
      <c r="N36" s="9">
        <f t="shared" si="17"/>
        <v>75000</v>
      </c>
      <c r="O36" s="7"/>
    </row>
    <row r="37" spans="1:15" s="10" customFormat="1" ht="46.5" customHeight="1">
      <c r="A37" s="186"/>
      <c r="B37" s="159"/>
      <c r="C37" s="98" t="s">
        <v>22</v>
      </c>
      <c r="D37" s="5" t="s">
        <v>23</v>
      </c>
      <c r="E37" s="5" t="s">
        <v>18</v>
      </c>
      <c r="F37" s="5" t="s">
        <v>93</v>
      </c>
      <c r="G37" s="11" t="s">
        <v>18</v>
      </c>
      <c r="H37" s="9">
        <f>H48+H50</f>
        <v>3403910</v>
      </c>
      <c r="I37" s="9">
        <f t="shared" ref="I37:N37" si="18">I48+I50</f>
        <v>3392059.13</v>
      </c>
      <c r="J37" s="9">
        <f t="shared" si="18"/>
        <v>0</v>
      </c>
      <c r="K37" s="9">
        <f t="shared" si="18"/>
        <v>0</v>
      </c>
      <c r="L37" s="9">
        <f t="shared" si="18"/>
        <v>0</v>
      </c>
      <c r="M37" s="9">
        <f t="shared" si="18"/>
        <v>0</v>
      </c>
      <c r="N37" s="9">
        <f t="shared" si="18"/>
        <v>0</v>
      </c>
      <c r="O37" s="7"/>
    </row>
    <row r="38" spans="1:15" s="10" customFormat="1" ht="48" customHeight="1">
      <c r="A38" s="187"/>
      <c r="B38" s="160"/>
      <c r="C38" s="98" t="s">
        <v>24</v>
      </c>
      <c r="D38" s="5" t="s">
        <v>25</v>
      </c>
      <c r="E38" s="5" t="s">
        <v>18</v>
      </c>
      <c r="F38" s="5" t="s">
        <v>95</v>
      </c>
      <c r="G38" s="11" t="s">
        <v>18</v>
      </c>
      <c r="H38" s="9">
        <f>H51</f>
        <v>300000</v>
      </c>
      <c r="I38" s="9">
        <f t="shared" ref="I38:N38" si="19">I51</f>
        <v>299999.12</v>
      </c>
      <c r="J38" s="9">
        <f t="shared" si="19"/>
        <v>369021</v>
      </c>
      <c r="K38" s="9">
        <f t="shared" si="19"/>
        <v>369021</v>
      </c>
      <c r="L38" s="9">
        <f t="shared" si="19"/>
        <v>369020.76</v>
      </c>
      <c r="M38" s="9">
        <f t="shared" si="19"/>
        <v>0</v>
      </c>
      <c r="N38" s="9">
        <f t="shared" si="19"/>
        <v>0</v>
      </c>
      <c r="O38" s="7"/>
    </row>
    <row r="39" spans="1:15" s="10" customFormat="1" ht="31.5">
      <c r="A39" s="161" t="s">
        <v>29</v>
      </c>
      <c r="B39" s="158" t="s">
        <v>41</v>
      </c>
      <c r="C39" s="98" t="s">
        <v>200</v>
      </c>
      <c r="D39" s="5" t="s">
        <v>18</v>
      </c>
      <c r="E39" s="5" t="s">
        <v>18</v>
      </c>
      <c r="F39" s="5" t="s">
        <v>95</v>
      </c>
      <c r="G39" s="11" t="s">
        <v>18</v>
      </c>
      <c r="H39" s="9">
        <f t="shared" ref="H39:N40" si="20">H40</f>
        <v>75000</v>
      </c>
      <c r="I39" s="9">
        <f t="shared" si="20"/>
        <v>71592.399999999994</v>
      </c>
      <c r="J39" s="9">
        <f t="shared" si="20"/>
        <v>75000</v>
      </c>
      <c r="K39" s="9">
        <f t="shared" si="20"/>
        <v>75000</v>
      </c>
      <c r="L39" s="9">
        <f t="shared" si="20"/>
        <v>74791</v>
      </c>
      <c r="M39" s="9">
        <f t="shared" si="20"/>
        <v>75000</v>
      </c>
      <c r="N39" s="9">
        <f t="shared" si="20"/>
        <v>75000</v>
      </c>
      <c r="O39" s="7"/>
    </row>
    <row r="40" spans="1:15" s="10" customFormat="1" ht="15.75">
      <c r="A40" s="168"/>
      <c r="B40" s="159"/>
      <c r="C40" s="98" t="s">
        <v>19</v>
      </c>
      <c r="D40" s="134" t="s">
        <v>18</v>
      </c>
      <c r="E40" s="134" t="s">
        <v>18</v>
      </c>
      <c r="F40" s="134" t="s">
        <v>95</v>
      </c>
      <c r="G40" s="135" t="s">
        <v>18</v>
      </c>
      <c r="H40" s="122">
        <f t="shared" si="20"/>
        <v>75000</v>
      </c>
      <c r="I40" s="122">
        <f t="shared" si="20"/>
        <v>71592.399999999994</v>
      </c>
      <c r="J40" s="122">
        <f t="shared" si="20"/>
        <v>75000</v>
      </c>
      <c r="K40" s="122">
        <f t="shared" si="20"/>
        <v>75000</v>
      </c>
      <c r="L40" s="122">
        <f t="shared" si="20"/>
        <v>74791</v>
      </c>
      <c r="M40" s="122">
        <f t="shared" si="20"/>
        <v>75000</v>
      </c>
      <c r="N40" s="122">
        <f t="shared" si="20"/>
        <v>75000</v>
      </c>
      <c r="O40" s="7"/>
    </row>
    <row r="41" spans="1:15" s="10" customFormat="1" ht="40.5" customHeight="1">
      <c r="A41" s="168"/>
      <c r="B41" s="160"/>
      <c r="C41" s="98" t="s">
        <v>20</v>
      </c>
      <c r="D41" s="5" t="s">
        <v>21</v>
      </c>
      <c r="E41" s="5" t="s">
        <v>42</v>
      </c>
      <c r="F41" s="5" t="s">
        <v>95</v>
      </c>
      <c r="G41" s="11" t="s">
        <v>31</v>
      </c>
      <c r="H41" s="14">
        <v>75000</v>
      </c>
      <c r="I41" s="14">
        <v>71592.399999999994</v>
      </c>
      <c r="J41" s="14">
        <f>'Средства бюджета I-IV квартал'!K33</f>
        <v>75000</v>
      </c>
      <c r="K41" s="14">
        <v>75000</v>
      </c>
      <c r="L41" s="14">
        <f>'Средства бюджета I-IV квартал'!S33</f>
        <v>74791</v>
      </c>
      <c r="M41" s="18">
        <v>75000</v>
      </c>
      <c r="N41" s="19">
        <v>75000</v>
      </c>
      <c r="O41" s="7"/>
    </row>
    <row r="42" spans="1:15" s="10" customFormat="1" ht="31.5">
      <c r="A42" s="161" t="s">
        <v>33</v>
      </c>
      <c r="B42" s="161" t="s">
        <v>43</v>
      </c>
      <c r="C42" s="98" t="s">
        <v>200</v>
      </c>
      <c r="D42" s="5" t="s">
        <v>18</v>
      </c>
      <c r="E42" s="5" t="s">
        <v>18</v>
      </c>
      <c r="F42" s="5" t="s">
        <v>97</v>
      </c>
      <c r="G42" s="11" t="s">
        <v>18</v>
      </c>
      <c r="H42" s="9">
        <f>H43</f>
        <v>3703910</v>
      </c>
      <c r="I42" s="9">
        <f t="shared" ref="I42:N42" si="21">I43</f>
        <v>3692058.25</v>
      </c>
      <c r="J42" s="9">
        <f t="shared" si="21"/>
        <v>3735021</v>
      </c>
      <c r="K42" s="9">
        <f t="shared" si="21"/>
        <v>3735021</v>
      </c>
      <c r="L42" s="9">
        <f t="shared" si="21"/>
        <v>3734817.76</v>
      </c>
      <c r="M42" s="9">
        <f t="shared" si="21"/>
        <v>0</v>
      </c>
      <c r="N42" s="9">
        <f t="shared" si="21"/>
        <v>0</v>
      </c>
      <c r="O42" s="8"/>
    </row>
    <row r="43" spans="1:15" s="10" customFormat="1" ht="15.75">
      <c r="A43" s="161"/>
      <c r="B43" s="161"/>
      <c r="C43" s="98" t="s">
        <v>19</v>
      </c>
      <c r="D43" s="134" t="s">
        <v>18</v>
      </c>
      <c r="E43" s="134" t="s">
        <v>18</v>
      </c>
      <c r="F43" s="134" t="s">
        <v>97</v>
      </c>
      <c r="G43" s="135" t="s">
        <v>18</v>
      </c>
      <c r="H43" s="122">
        <f>H48+H50+H51+H52+H53+H54+H55</f>
        <v>3703910</v>
      </c>
      <c r="I43" s="122">
        <f t="shared" ref="I43:N43" si="22">I48+I50+I51+I52+I53+I54+I55</f>
        <v>3692058.25</v>
      </c>
      <c r="J43" s="122">
        <f t="shared" si="22"/>
        <v>3735021</v>
      </c>
      <c r="K43" s="122">
        <f t="shared" si="22"/>
        <v>3735021</v>
      </c>
      <c r="L43" s="122">
        <f t="shared" si="22"/>
        <v>3734817.76</v>
      </c>
      <c r="M43" s="122">
        <f t="shared" si="22"/>
        <v>0</v>
      </c>
      <c r="N43" s="122">
        <f t="shared" si="22"/>
        <v>0</v>
      </c>
      <c r="O43" s="9"/>
    </row>
    <row r="44" spans="1:15" s="10" customFormat="1" ht="31.5" hidden="1" customHeight="1">
      <c r="A44" s="161"/>
      <c r="B44" s="161"/>
      <c r="C44" s="98" t="s">
        <v>20</v>
      </c>
      <c r="D44" s="5" t="s">
        <v>21</v>
      </c>
      <c r="E44" s="5" t="s">
        <v>45</v>
      </c>
      <c r="F44" s="5" t="s">
        <v>44</v>
      </c>
      <c r="G44" s="11" t="s">
        <v>31</v>
      </c>
      <c r="H44" s="9"/>
      <c r="I44" s="9"/>
      <c r="J44" s="9"/>
      <c r="K44" s="9"/>
      <c r="L44" s="9"/>
      <c r="M44" s="18"/>
      <c r="N44" s="19"/>
      <c r="O44" s="8"/>
    </row>
    <row r="45" spans="1:15" s="10" customFormat="1" ht="15.75" hidden="1" customHeight="1">
      <c r="A45" s="161"/>
      <c r="B45" s="161"/>
      <c r="C45" s="182" t="s">
        <v>46</v>
      </c>
      <c r="D45" s="16" t="s">
        <v>23</v>
      </c>
      <c r="E45" s="16" t="s">
        <v>47</v>
      </c>
      <c r="F45" s="16" t="s">
        <v>44</v>
      </c>
      <c r="G45" s="16" t="s">
        <v>31</v>
      </c>
      <c r="H45" s="9"/>
      <c r="I45" s="9"/>
      <c r="J45" s="9"/>
      <c r="K45" s="9"/>
      <c r="L45" s="9"/>
      <c r="M45" s="18"/>
      <c r="N45" s="19"/>
      <c r="O45" s="8"/>
    </row>
    <row r="46" spans="1:15" s="10" customFormat="1" ht="25.5" hidden="1" customHeight="1">
      <c r="A46" s="161"/>
      <c r="B46" s="161"/>
      <c r="C46" s="182"/>
      <c r="D46" s="16" t="s">
        <v>23</v>
      </c>
      <c r="E46" s="16" t="s">
        <v>47</v>
      </c>
      <c r="F46" s="16" t="s">
        <v>44</v>
      </c>
      <c r="G46" s="16" t="s">
        <v>48</v>
      </c>
      <c r="H46" s="15"/>
      <c r="I46" s="15"/>
      <c r="J46" s="15"/>
      <c r="K46" s="15"/>
      <c r="L46" s="15"/>
      <c r="M46" s="21"/>
      <c r="N46" s="21"/>
      <c r="O46" s="8"/>
    </row>
    <row r="47" spans="1:15" s="10" customFormat="1" ht="15.75" hidden="1" customHeight="1">
      <c r="A47" s="161"/>
      <c r="B47" s="161"/>
      <c r="C47" s="182"/>
      <c r="D47" s="171" t="s">
        <v>23</v>
      </c>
      <c r="E47" s="184" t="s">
        <v>49</v>
      </c>
      <c r="F47" s="184" t="s">
        <v>97</v>
      </c>
      <c r="G47" s="16" t="s">
        <v>31</v>
      </c>
      <c r="H47" s="15"/>
      <c r="I47" s="15"/>
      <c r="J47" s="15"/>
      <c r="K47" s="15"/>
      <c r="L47" s="15"/>
      <c r="M47" s="18"/>
      <c r="N47" s="19"/>
      <c r="O47" s="8"/>
    </row>
    <row r="48" spans="1:15" s="10" customFormat="1" ht="52.5" customHeight="1">
      <c r="A48" s="161"/>
      <c r="B48" s="161"/>
      <c r="C48" s="182"/>
      <c r="D48" s="172"/>
      <c r="E48" s="184"/>
      <c r="F48" s="184"/>
      <c r="G48" s="16" t="s">
        <v>48</v>
      </c>
      <c r="H48" s="9">
        <v>3313910</v>
      </c>
      <c r="I48" s="9">
        <v>3312402.05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8"/>
    </row>
    <row r="49" spans="1:15" s="10" customFormat="1" ht="15.75" hidden="1" customHeight="1">
      <c r="A49" s="161"/>
      <c r="B49" s="161"/>
      <c r="C49" s="182"/>
      <c r="D49" s="172"/>
      <c r="E49" s="184"/>
      <c r="F49" s="184"/>
      <c r="G49" s="16" t="s">
        <v>50</v>
      </c>
      <c r="H49" s="15"/>
      <c r="I49" s="15"/>
      <c r="J49" s="15"/>
      <c r="K49" s="9"/>
      <c r="L49" s="9"/>
      <c r="M49" s="9">
        <v>0</v>
      </c>
      <c r="N49" s="9">
        <v>0</v>
      </c>
      <c r="O49" s="8"/>
    </row>
    <row r="50" spans="1:15" s="10" customFormat="1" ht="15.75">
      <c r="A50" s="161"/>
      <c r="B50" s="161"/>
      <c r="C50" s="182"/>
      <c r="D50" s="173"/>
      <c r="E50" s="16" t="s">
        <v>47</v>
      </c>
      <c r="F50" s="33" t="s">
        <v>97</v>
      </c>
      <c r="G50" s="16" t="s">
        <v>48</v>
      </c>
      <c r="H50" s="15">
        <v>90000</v>
      </c>
      <c r="I50" s="15">
        <v>79657.08</v>
      </c>
      <c r="J50" s="15">
        <v>0</v>
      </c>
      <c r="K50" s="9">
        <v>0</v>
      </c>
      <c r="L50" s="9">
        <v>0</v>
      </c>
      <c r="M50" s="9">
        <v>0</v>
      </c>
      <c r="N50" s="9">
        <v>0</v>
      </c>
      <c r="O50" s="8"/>
    </row>
    <row r="51" spans="1:15" s="10" customFormat="1" ht="46.5" customHeight="1">
      <c r="A51" s="161"/>
      <c r="B51" s="161"/>
      <c r="C51" s="98" t="s">
        <v>24</v>
      </c>
      <c r="D51" s="16" t="s">
        <v>25</v>
      </c>
      <c r="E51" s="16" t="s">
        <v>49</v>
      </c>
      <c r="F51" s="33" t="s">
        <v>97</v>
      </c>
      <c r="G51" s="16" t="s">
        <v>48</v>
      </c>
      <c r="H51" s="9">
        <v>300000</v>
      </c>
      <c r="I51" s="9">
        <v>299999.12</v>
      </c>
      <c r="J51" s="9">
        <f>'Средства бюджета I-IV квартал'!K41</f>
        <v>369021</v>
      </c>
      <c r="K51" s="9">
        <f>'Средства бюджета I-IV квартал'!K41</f>
        <v>369021</v>
      </c>
      <c r="L51" s="9">
        <f>'Средства бюджета I-IV квартал'!S41</f>
        <v>369020.76</v>
      </c>
      <c r="M51" s="19">
        <v>0</v>
      </c>
      <c r="N51" s="19">
        <v>0</v>
      </c>
      <c r="O51" s="8"/>
    </row>
    <row r="52" spans="1:15" s="10" customFormat="1" ht="15.75">
      <c r="A52" s="161"/>
      <c r="B52" s="161"/>
      <c r="C52" s="174" t="s">
        <v>20</v>
      </c>
      <c r="D52" s="171" t="s">
        <v>21</v>
      </c>
      <c r="E52" s="16" t="s">
        <v>51</v>
      </c>
      <c r="F52" s="33" t="s">
        <v>97</v>
      </c>
      <c r="G52" s="16" t="s">
        <v>31</v>
      </c>
      <c r="H52" s="9">
        <v>0</v>
      </c>
      <c r="I52" s="9">
        <v>0</v>
      </c>
      <c r="J52" s="9">
        <f>'Средства бюджета I-IV квартал'!K36</f>
        <v>1136558.8799999999</v>
      </c>
      <c r="K52" s="9">
        <f>'Средства бюджета I-IV квартал'!K36</f>
        <v>1136558.8799999999</v>
      </c>
      <c r="L52" s="9">
        <f>'Средства бюджета I-IV квартал'!S36</f>
        <v>1136355.8799999999</v>
      </c>
      <c r="M52" s="19">
        <v>0</v>
      </c>
      <c r="N52" s="19">
        <v>0</v>
      </c>
      <c r="O52" s="8"/>
    </row>
    <row r="53" spans="1:15" s="10" customFormat="1" ht="15.75">
      <c r="A53" s="161"/>
      <c r="B53" s="161"/>
      <c r="C53" s="175"/>
      <c r="D53" s="172"/>
      <c r="E53" s="16" t="s">
        <v>49</v>
      </c>
      <c r="F53" s="33" t="s">
        <v>97</v>
      </c>
      <c r="G53" s="16" t="s">
        <v>48</v>
      </c>
      <c r="H53" s="9">
        <v>0</v>
      </c>
      <c r="I53" s="9">
        <v>0</v>
      </c>
      <c r="J53" s="9">
        <f>'Средства бюджета I-IV квартал'!K37</f>
        <v>210188</v>
      </c>
      <c r="K53" s="9">
        <f>'Средства бюджета I-IV квартал'!K37</f>
        <v>210188</v>
      </c>
      <c r="L53" s="9">
        <f>'Средства бюджета I-IV квартал'!S37</f>
        <v>210188</v>
      </c>
      <c r="M53" s="19">
        <v>0</v>
      </c>
      <c r="N53" s="19">
        <v>0</v>
      </c>
      <c r="O53" s="8"/>
    </row>
    <row r="54" spans="1:15" s="10" customFormat="1" ht="15.75">
      <c r="A54" s="161"/>
      <c r="B54" s="161"/>
      <c r="C54" s="175"/>
      <c r="D54" s="172"/>
      <c r="E54" s="16" t="s">
        <v>45</v>
      </c>
      <c r="F54" s="33" t="s">
        <v>97</v>
      </c>
      <c r="G54" s="16" t="s">
        <v>31</v>
      </c>
      <c r="H54" s="9">
        <v>0</v>
      </c>
      <c r="I54" s="9">
        <v>0</v>
      </c>
      <c r="J54" s="9">
        <f>'Средства бюджета I-IV квартал'!K38</f>
        <v>519253.12</v>
      </c>
      <c r="K54" s="9">
        <f>'Средства бюджета I-IV квартал'!K38</f>
        <v>519253.12</v>
      </c>
      <c r="L54" s="9">
        <f>'Средства бюджета I-IV квартал'!S38</f>
        <v>519253.12</v>
      </c>
      <c r="M54" s="19">
        <v>0</v>
      </c>
      <c r="N54" s="19">
        <v>0</v>
      </c>
      <c r="O54" s="8"/>
    </row>
    <row r="55" spans="1:15" s="10" customFormat="1" ht="15.75">
      <c r="A55" s="161"/>
      <c r="B55" s="161"/>
      <c r="C55" s="176"/>
      <c r="D55" s="173"/>
      <c r="E55" s="16" t="s">
        <v>52</v>
      </c>
      <c r="F55" s="33" t="s">
        <v>97</v>
      </c>
      <c r="G55" s="16" t="s">
        <v>50</v>
      </c>
      <c r="H55" s="9">
        <v>0</v>
      </c>
      <c r="I55" s="9">
        <v>0</v>
      </c>
      <c r="J55" s="9">
        <f>'Средства бюджета I-IV квартал'!K39</f>
        <v>1500000</v>
      </c>
      <c r="K55" s="9">
        <f>'Средства бюджета I-IV квартал'!K39</f>
        <v>1500000</v>
      </c>
      <c r="L55" s="9">
        <f>'Средства бюджета I-IV квартал'!S39</f>
        <v>1500000</v>
      </c>
      <c r="M55" s="19">
        <v>0</v>
      </c>
      <c r="N55" s="19">
        <v>0</v>
      </c>
      <c r="O55" s="8"/>
    </row>
    <row r="56" spans="1:15" s="10" customFormat="1" ht="31.5">
      <c r="A56" s="177" t="s">
        <v>53</v>
      </c>
      <c r="B56" s="158"/>
      <c r="C56" s="98" t="s">
        <v>200</v>
      </c>
      <c r="D56" s="5" t="s">
        <v>18</v>
      </c>
      <c r="E56" s="5" t="s">
        <v>18</v>
      </c>
      <c r="F56" s="5" t="s">
        <v>54</v>
      </c>
      <c r="G56" s="11" t="s">
        <v>18</v>
      </c>
      <c r="H56" s="9">
        <f>H57</f>
        <v>0</v>
      </c>
      <c r="I56" s="9">
        <f t="shared" ref="I56" si="23">I57</f>
        <v>0</v>
      </c>
      <c r="J56" s="9">
        <f>J57</f>
        <v>222774</v>
      </c>
      <c r="K56" s="9">
        <f t="shared" ref="K56:N56" si="24">K57</f>
        <v>222774</v>
      </c>
      <c r="L56" s="9">
        <f t="shared" si="24"/>
        <v>215050</v>
      </c>
      <c r="M56" s="9">
        <f t="shared" si="24"/>
        <v>0</v>
      </c>
      <c r="N56" s="9">
        <f t="shared" si="24"/>
        <v>0</v>
      </c>
      <c r="O56" s="8"/>
    </row>
    <row r="57" spans="1:15" s="10" customFormat="1" ht="15.75">
      <c r="A57" s="178"/>
      <c r="B57" s="160"/>
      <c r="C57" s="98" t="s">
        <v>19</v>
      </c>
      <c r="D57" s="134" t="s">
        <v>18</v>
      </c>
      <c r="E57" s="134" t="s">
        <v>18</v>
      </c>
      <c r="F57" s="134" t="s">
        <v>54</v>
      </c>
      <c r="G57" s="135" t="s">
        <v>18</v>
      </c>
      <c r="H57" s="122">
        <f>H58+H59</f>
        <v>0</v>
      </c>
      <c r="I57" s="122">
        <f t="shared" ref="I57" si="25">I58+I59</f>
        <v>0</v>
      </c>
      <c r="J57" s="122">
        <f>J58+J59</f>
        <v>222774</v>
      </c>
      <c r="K57" s="122">
        <f t="shared" ref="K57:N57" si="26">K58+K59</f>
        <v>222774</v>
      </c>
      <c r="L57" s="122">
        <f t="shared" si="26"/>
        <v>215050</v>
      </c>
      <c r="M57" s="122">
        <f t="shared" si="26"/>
        <v>0</v>
      </c>
      <c r="N57" s="122">
        <f t="shared" si="26"/>
        <v>0</v>
      </c>
      <c r="O57" s="9"/>
    </row>
    <row r="58" spans="1:15" ht="47.25">
      <c r="A58" s="178"/>
      <c r="B58" s="22" t="s">
        <v>55</v>
      </c>
      <c r="C58" s="180" t="s">
        <v>20</v>
      </c>
      <c r="D58" s="181" t="s">
        <v>21</v>
      </c>
      <c r="E58" s="23">
        <v>314</v>
      </c>
      <c r="F58" s="23" t="str">
        <f>'[1]Средства бюджета I-II квартал'!D40</f>
        <v>0520074120</v>
      </c>
      <c r="G58" s="23">
        <v>244</v>
      </c>
      <c r="H58" s="126">
        <v>0</v>
      </c>
      <c r="I58" s="126">
        <v>0</v>
      </c>
      <c r="J58" s="126">
        <f>'Средства бюджета I-IV квартал'!K43</f>
        <v>208200</v>
      </c>
      <c r="K58" s="126">
        <f>'Средства бюджета I-IV квартал'!K43</f>
        <v>208200</v>
      </c>
      <c r="L58" s="126">
        <f>'Средства бюджета I-IV квартал'!S43</f>
        <v>200981.31</v>
      </c>
      <c r="M58" s="126">
        <v>0</v>
      </c>
      <c r="N58" s="126">
        <f>'План на 2017'!H24</f>
        <v>0</v>
      </c>
      <c r="O58" s="22"/>
    </row>
    <row r="59" spans="1:15" ht="47.25">
      <c r="A59" s="179"/>
      <c r="B59" s="22" t="s">
        <v>56</v>
      </c>
      <c r="C59" s="180"/>
      <c r="D59" s="181"/>
      <c r="E59" s="23">
        <v>314</v>
      </c>
      <c r="F59" s="23" t="s">
        <v>57</v>
      </c>
      <c r="G59" s="23">
        <v>244</v>
      </c>
      <c r="H59" s="126">
        <v>0</v>
      </c>
      <c r="I59" s="126">
        <v>0</v>
      </c>
      <c r="J59" s="126">
        <f>'Средства бюджета I-IV квартал'!K45</f>
        <v>14574</v>
      </c>
      <c r="K59" s="126">
        <f>'Средства бюджета I-IV квартал'!K45</f>
        <v>14574</v>
      </c>
      <c r="L59" s="126">
        <f>'Средства бюджета I-IV квартал'!S45</f>
        <v>14068.69</v>
      </c>
      <c r="M59" s="126">
        <v>0</v>
      </c>
      <c r="N59" s="126">
        <v>0</v>
      </c>
      <c r="O59" s="22"/>
    </row>
    <row r="62" spans="1:15" ht="15">
      <c r="A62" s="79"/>
      <c r="B62" s="141" t="s">
        <v>219</v>
      </c>
      <c r="C62" s="141"/>
      <c r="D62" s="141"/>
      <c r="E62" s="138"/>
      <c r="F62" s="79"/>
      <c r="G62" s="138"/>
      <c r="H62" s="79"/>
      <c r="I62" s="145" t="s">
        <v>220</v>
      </c>
      <c r="J62" s="145"/>
      <c r="K62" s="145"/>
      <c r="L62" s="145"/>
      <c r="M62" s="138"/>
    </row>
  </sheetData>
  <mergeCells count="55">
    <mergeCell ref="B62:D62"/>
    <mergeCell ref="I62:L62"/>
    <mergeCell ref="A1:O1"/>
    <mergeCell ref="J5:L5"/>
    <mergeCell ref="J6:J7"/>
    <mergeCell ref="E47:E49"/>
    <mergeCell ref="F47:F49"/>
    <mergeCell ref="D47:D50"/>
    <mergeCell ref="A39:A41"/>
    <mergeCell ref="B39:B41"/>
    <mergeCell ref="F22:F26"/>
    <mergeCell ref="A34:A38"/>
    <mergeCell ref="B34:B38"/>
    <mergeCell ref="C18:C19"/>
    <mergeCell ref="D18:D19"/>
    <mergeCell ref="E18:E19"/>
    <mergeCell ref="C52:C55"/>
    <mergeCell ref="D52:D55"/>
    <mergeCell ref="A56:A59"/>
    <mergeCell ref="B56:B57"/>
    <mergeCell ref="C58:C59"/>
    <mergeCell ref="D58:D59"/>
    <mergeCell ref="A42:A55"/>
    <mergeCell ref="B42:B55"/>
    <mergeCell ref="C45:C50"/>
    <mergeCell ref="E29:E31"/>
    <mergeCell ref="D32:D33"/>
    <mergeCell ref="E32:E33"/>
    <mergeCell ref="A20:A33"/>
    <mergeCell ref="B20:B33"/>
    <mergeCell ref="C22:C26"/>
    <mergeCell ref="D22:D26"/>
    <mergeCell ref="E22:E26"/>
    <mergeCell ref="C29:C33"/>
    <mergeCell ref="D29:D31"/>
    <mergeCell ref="A13:A15"/>
    <mergeCell ref="B13:B15"/>
    <mergeCell ref="A16:A19"/>
    <mergeCell ref="B16:B19"/>
    <mergeCell ref="F18:F19"/>
    <mergeCell ref="A8:A12"/>
    <mergeCell ref="B8:B12"/>
    <mergeCell ref="A4:A7"/>
    <mergeCell ref="B4:B7"/>
    <mergeCell ref="C4:C7"/>
    <mergeCell ref="O4:O7"/>
    <mergeCell ref="D5:D7"/>
    <mergeCell ref="E5:E7"/>
    <mergeCell ref="F5:F7"/>
    <mergeCell ref="G5:G7"/>
    <mergeCell ref="H5:I6"/>
    <mergeCell ref="M5:N6"/>
    <mergeCell ref="K6:L6"/>
    <mergeCell ref="D4:G4"/>
    <mergeCell ref="H4:N4"/>
  </mergeCells>
  <pageMargins left="0.70866141732283472" right="0.70866141732283472" top="0.74803149606299213" bottom="0.74803149606299213" header="0.31496062992125984" footer="0.31496062992125984"/>
  <pageSetup paperSize="9" scale="50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U47"/>
  <sheetViews>
    <sheetView showGridLines="0" zoomScaleNormal="100" zoomScaleSheetLayoutView="100" workbookViewId="0">
      <pane ySplit="7" topLeftCell="A23" activePane="bottomLeft" state="frozen"/>
      <selection pane="bottomLeft" activeCell="W32" sqref="W32"/>
    </sheetView>
  </sheetViews>
  <sheetFormatPr defaultRowHeight="15" outlineLevelRow="5"/>
  <cols>
    <col min="1" max="1" width="40" style="30" customWidth="1"/>
    <col min="2" max="3" width="7.7109375" style="30" customWidth="1"/>
    <col min="4" max="4" width="10.7109375" style="30" customWidth="1"/>
    <col min="5" max="5" width="7.7109375" style="30" customWidth="1"/>
    <col min="6" max="10" width="9.140625" style="30" hidden="1" customWidth="1"/>
    <col min="11" max="11" width="14.7109375" style="25" customWidth="1"/>
    <col min="12" max="13" width="11.7109375" style="25" hidden="1" customWidth="1"/>
    <col min="14" max="14" width="9.140625" style="25" hidden="1" customWidth="1"/>
    <col min="15" max="16" width="11.7109375" style="25" hidden="1" customWidth="1"/>
    <col min="17" max="18" width="9.140625" style="25" hidden="1" customWidth="1"/>
    <col min="19" max="19" width="11.7109375" style="25" customWidth="1"/>
    <col min="20" max="20" width="9.140625" style="25" hidden="1" customWidth="1"/>
    <col min="21" max="21" width="9.140625" style="25"/>
    <col min="22" max="256" width="9.140625" style="30"/>
    <col min="257" max="257" width="40" style="30" customWidth="1"/>
    <col min="258" max="259" width="7.7109375" style="30" customWidth="1"/>
    <col min="260" max="260" width="10.7109375" style="30" customWidth="1"/>
    <col min="261" max="261" width="7.7109375" style="30" customWidth="1"/>
    <col min="262" max="266" width="0" style="30" hidden="1" customWidth="1"/>
    <col min="267" max="267" width="14.7109375" style="30" customWidth="1"/>
    <col min="268" max="269" width="11.7109375" style="30" customWidth="1"/>
    <col min="270" max="270" width="0" style="30" hidden="1" customWidth="1"/>
    <col min="271" max="272" width="11.7109375" style="30" customWidth="1"/>
    <col min="273" max="274" width="0" style="30" hidden="1" customWidth="1"/>
    <col min="275" max="275" width="11.7109375" style="30" customWidth="1"/>
    <col min="276" max="276" width="0" style="30" hidden="1" customWidth="1"/>
    <col min="277" max="512" width="9.140625" style="30"/>
    <col min="513" max="513" width="40" style="30" customWidth="1"/>
    <col min="514" max="515" width="7.7109375" style="30" customWidth="1"/>
    <col min="516" max="516" width="10.7109375" style="30" customWidth="1"/>
    <col min="517" max="517" width="7.7109375" style="30" customWidth="1"/>
    <col min="518" max="522" width="0" style="30" hidden="1" customWidth="1"/>
    <col min="523" max="523" width="14.7109375" style="30" customWidth="1"/>
    <col min="524" max="525" width="11.7109375" style="30" customWidth="1"/>
    <col min="526" max="526" width="0" style="30" hidden="1" customWidth="1"/>
    <col min="527" max="528" width="11.7109375" style="30" customWidth="1"/>
    <col min="529" max="530" width="0" style="30" hidden="1" customWidth="1"/>
    <col min="531" max="531" width="11.7109375" style="30" customWidth="1"/>
    <col min="532" max="532" width="0" style="30" hidden="1" customWidth="1"/>
    <col min="533" max="768" width="9.140625" style="30"/>
    <col min="769" max="769" width="40" style="30" customWidth="1"/>
    <col min="770" max="771" width="7.7109375" style="30" customWidth="1"/>
    <col min="772" max="772" width="10.7109375" style="30" customWidth="1"/>
    <col min="773" max="773" width="7.7109375" style="30" customWidth="1"/>
    <col min="774" max="778" width="0" style="30" hidden="1" customWidth="1"/>
    <col min="779" max="779" width="14.7109375" style="30" customWidth="1"/>
    <col min="780" max="781" width="11.7109375" style="30" customWidth="1"/>
    <col min="782" max="782" width="0" style="30" hidden="1" customWidth="1"/>
    <col min="783" max="784" width="11.7109375" style="30" customWidth="1"/>
    <col min="785" max="786" width="0" style="30" hidden="1" customWidth="1"/>
    <col min="787" max="787" width="11.7109375" style="30" customWidth="1"/>
    <col min="788" max="788" width="0" style="30" hidden="1" customWidth="1"/>
    <col min="789" max="1024" width="9.140625" style="30"/>
    <col min="1025" max="1025" width="40" style="30" customWidth="1"/>
    <col min="1026" max="1027" width="7.7109375" style="30" customWidth="1"/>
    <col min="1028" max="1028" width="10.7109375" style="30" customWidth="1"/>
    <col min="1029" max="1029" width="7.7109375" style="30" customWidth="1"/>
    <col min="1030" max="1034" width="0" style="30" hidden="1" customWidth="1"/>
    <col min="1035" max="1035" width="14.7109375" style="30" customWidth="1"/>
    <col min="1036" max="1037" width="11.7109375" style="30" customWidth="1"/>
    <col min="1038" max="1038" width="0" style="30" hidden="1" customWidth="1"/>
    <col min="1039" max="1040" width="11.7109375" style="30" customWidth="1"/>
    <col min="1041" max="1042" width="0" style="30" hidden="1" customWidth="1"/>
    <col min="1043" max="1043" width="11.7109375" style="30" customWidth="1"/>
    <col min="1044" max="1044" width="0" style="30" hidden="1" customWidth="1"/>
    <col min="1045" max="1280" width="9.140625" style="30"/>
    <col min="1281" max="1281" width="40" style="30" customWidth="1"/>
    <col min="1282" max="1283" width="7.7109375" style="30" customWidth="1"/>
    <col min="1284" max="1284" width="10.7109375" style="30" customWidth="1"/>
    <col min="1285" max="1285" width="7.7109375" style="30" customWidth="1"/>
    <col min="1286" max="1290" width="0" style="30" hidden="1" customWidth="1"/>
    <col min="1291" max="1291" width="14.7109375" style="30" customWidth="1"/>
    <col min="1292" max="1293" width="11.7109375" style="30" customWidth="1"/>
    <col min="1294" max="1294" width="0" style="30" hidden="1" customWidth="1"/>
    <col min="1295" max="1296" width="11.7109375" style="30" customWidth="1"/>
    <col min="1297" max="1298" width="0" style="30" hidden="1" customWidth="1"/>
    <col min="1299" max="1299" width="11.7109375" style="30" customWidth="1"/>
    <col min="1300" max="1300" width="0" style="30" hidden="1" customWidth="1"/>
    <col min="1301" max="1536" width="9.140625" style="30"/>
    <col min="1537" max="1537" width="40" style="30" customWidth="1"/>
    <col min="1538" max="1539" width="7.7109375" style="30" customWidth="1"/>
    <col min="1540" max="1540" width="10.7109375" style="30" customWidth="1"/>
    <col min="1541" max="1541" width="7.7109375" style="30" customWidth="1"/>
    <col min="1542" max="1546" width="0" style="30" hidden="1" customWidth="1"/>
    <col min="1547" max="1547" width="14.7109375" style="30" customWidth="1"/>
    <col min="1548" max="1549" width="11.7109375" style="30" customWidth="1"/>
    <col min="1550" max="1550" width="0" style="30" hidden="1" customWidth="1"/>
    <col min="1551" max="1552" width="11.7109375" style="30" customWidth="1"/>
    <col min="1553" max="1554" width="0" style="30" hidden="1" customWidth="1"/>
    <col min="1555" max="1555" width="11.7109375" style="30" customWidth="1"/>
    <col min="1556" max="1556" width="0" style="30" hidden="1" customWidth="1"/>
    <col min="1557" max="1792" width="9.140625" style="30"/>
    <col min="1793" max="1793" width="40" style="30" customWidth="1"/>
    <col min="1794" max="1795" width="7.7109375" style="30" customWidth="1"/>
    <col min="1796" max="1796" width="10.7109375" style="30" customWidth="1"/>
    <col min="1797" max="1797" width="7.7109375" style="30" customWidth="1"/>
    <col min="1798" max="1802" width="0" style="30" hidden="1" customWidth="1"/>
    <col min="1803" max="1803" width="14.7109375" style="30" customWidth="1"/>
    <col min="1804" max="1805" width="11.7109375" style="30" customWidth="1"/>
    <col min="1806" max="1806" width="0" style="30" hidden="1" customWidth="1"/>
    <col min="1807" max="1808" width="11.7109375" style="30" customWidth="1"/>
    <col min="1809" max="1810" width="0" style="30" hidden="1" customWidth="1"/>
    <col min="1811" max="1811" width="11.7109375" style="30" customWidth="1"/>
    <col min="1812" max="1812" width="0" style="30" hidden="1" customWidth="1"/>
    <col min="1813" max="2048" width="9.140625" style="30"/>
    <col min="2049" max="2049" width="40" style="30" customWidth="1"/>
    <col min="2050" max="2051" width="7.7109375" style="30" customWidth="1"/>
    <col min="2052" max="2052" width="10.7109375" style="30" customWidth="1"/>
    <col min="2053" max="2053" width="7.7109375" style="30" customWidth="1"/>
    <col min="2054" max="2058" width="0" style="30" hidden="1" customWidth="1"/>
    <col min="2059" max="2059" width="14.7109375" style="30" customWidth="1"/>
    <col min="2060" max="2061" width="11.7109375" style="30" customWidth="1"/>
    <col min="2062" max="2062" width="0" style="30" hidden="1" customWidth="1"/>
    <col min="2063" max="2064" width="11.7109375" style="30" customWidth="1"/>
    <col min="2065" max="2066" width="0" style="30" hidden="1" customWidth="1"/>
    <col min="2067" max="2067" width="11.7109375" style="30" customWidth="1"/>
    <col min="2068" max="2068" width="0" style="30" hidden="1" customWidth="1"/>
    <col min="2069" max="2304" width="9.140625" style="30"/>
    <col min="2305" max="2305" width="40" style="30" customWidth="1"/>
    <col min="2306" max="2307" width="7.7109375" style="30" customWidth="1"/>
    <col min="2308" max="2308" width="10.7109375" style="30" customWidth="1"/>
    <col min="2309" max="2309" width="7.7109375" style="30" customWidth="1"/>
    <col min="2310" max="2314" width="0" style="30" hidden="1" customWidth="1"/>
    <col min="2315" max="2315" width="14.7109375" style="30" customWidth="1"/>
    <col min="2316" max="2317" width="11.7109375" style="30" customWidth="1"/>
    <col min="2318" max="2318" width="0" style="30" hidden="1" customWidth="1"/>
    <col min="2319" max="2320" width="11.7109375" style="30" customWidth="1"/>
    <col min="2321" max="2322" width="0" style="30" hidden="1" customWidth="1"/>
    <col min="2323" max="2323" width="11.7109375" style="30" customWidth="1"/>
    <col min="2324" max="2324" width="0" style="30" hidden="1" customWidth="1"/>
    <col min="2325" max="2560" width="9.140625" style="30"/>
    <col min="2561" max="2561" width="40" style="30" customWidth="1"/>
    <col min="2562" max="2563" width="7.7109375" style="30" customWidth="1"/>
    <col min="2564" max="2564" width="10.7109375" style="30" customWidth="1"/>
    <col min="2565" max="2565" width="7.7109375" style="30" customWidth="1"/>
    <col min="2566" max="2570" width="0" style="30" hidden="1" customWidth="1"/>
    <col min="2571" max="2571" width="14.7109375" style="30" customWidth="1"/>
    <col min="2572" max="2573" width="11.7109375" style="30" customWidth="1"/>
    <col min="2574" max="2574" width="0" style="30" hidden="1" customWidth="1"/>
    <col min="2575" max="2576" width="11.7109375" style="30" customWidth="1"/>
    <col min="2577" max="2578" width="0" style="30" hidden="1" customWidth="1"/>
    <col min="2579" max="2579" width="11.7109375" style="30" customWidth="1"/>
    <col min="2580" max="2580" width="0" style="30" hidden="1" customWidth="1"/>
    <col min="2581" max="2816" width="9.140625" style="30"/>
    <col min="2817" max="2817" width="40" style="30" customWidth="1"/>
    <col min="2818" max="2819" width="7.7109375" style="30" customWidth="1"/>
    <col min="2820" max="2820" width="10.7109375" style="30" customWidth="1"/>
    <col min="2821" max="2821" width="7.7109375" style="30" customWidth="1"/>
    <col min="2822" max="2826" width="0" style="30" hidden="1" customWidth="1"/>
    <col min="2827" max="2827" width="14.7109375" style="30" customWidth="1"/>
    <col min="2828" max="2829" width="11.7109375" style="30" customWidth="1"/>
    <col min="2830" max="2830" width="0" style="30" hidden="1" customWidth="1"/>
    <col min="2831" max="2832" width="11.7109375" style="30" customWidth="1"/>
    <col min="2833" max="2834" width="0" style="30" hidden="1" customWidth="1"/>
    <col min="2835" max="2835" width="11.7109375" style="30" customWidth="1"/>
    <col min="2836" max="2836" width="0" style="30" hidden="1" customWidth="1"/>
    <col min="2837" max="3072" width="9.140625" style="30"/>
    <col min="3073" max="3073" width="40" style="30" customWidth="1"/>
    <col min="3074" max="3075" width="7.7109375" style="30" customWidth="1"/>
    <col min="3076" max="3076" width="10.7109375" style="30" customWidth="1"/>
    <col min="3077" max="3077" width="7.7109375" style="30" customWidth="1"/>
    <col min="3078" max="3082" width="0" style="30" hidden="1" customWidth="1"/>
    <col min="3083" max="3083" width="14.7109375" style="30" customWidth="1"/>
    <col min="3084" max="3085" width="11.7109375" style="30" customWidth="1"/>
    <col min="3086" max="3086" width="0" style="30" hidden="1" customWidth="1"/>
    <col min="3087" max="3088" width="11.7109375" style="30" customWidth="1"/>
    <col min="3089" max="3090" width="0" style="30" hidden="1" customWidth="1"/>
    <col min="3091" max="3091" width="11.7109375" style="30" customWidth="1"/>
    <col min="3092" max="3092" width="0" style="30" hidden="1" customWidth="1"/>
    <col min="3093" max="3328" width="9.140625" style="30"/>
    <col min="3329" max="3329" width="40" style="30" customWidth="1"/>
    <col min="3330" max="3331" width="7.7109375" style="30" customWidth="1"/>
    <col min="3332" max="3332" width="10.7109375" style="30" customWidth="1"/>
    <col min="3333" max="3333" width="7.7109375" style="30" customWidth="1"/>
    <col min="3334" max="3338" width="0" style="30" hidden="1" customWidth="1"/>
    <col min="3339" max="3339" width="14.7109375" style="30" customWidth="1"/>
    <col min="3340" max="3341" width="11.7109375" style="30" customWidth="1"/>
    <col min="3342" max="3342" width="0" style="30" hidden="1" customWidth="1"/>
    <col min="3343" max="3344" width="11.7109375" style="30" customWidth="1"/>
    <col min="3345" max="3346" width="0" style="30" hidden="1" customWidth="1"/>
    <col min="3347" max="3347" width="11.7109375" style="30" customWidth="1"/>
    <col min="3348" max="3348" width="0" style="30" hidden="1" customWidth="1"/>
    <col min="3349" max="3584" width="9.140625" style="30"/>
    <col min="3585" max="3585" width="40" style="30" customWidth="1"/>
    <col min="3586" max="3587" width="7.7109375" style="30" customWidth="1"/>
    <col min="3588" max="3588" width="10.7109375" style="30" customWidth="1"/>
    <col min="3589" max="3589" width="7.7109375" style="30" customWidth="1"/>
    <col min="3590" max="3594" width="0" style="30" hidden="1" customWidth="1"/>
    <col min="3595" max="3595" width="14.7109375" style="30" customWidth="1"/>
    <col min="3596" max="3597" width="11.7109375" style="30" customWidth="1"/>
    <col min="3598" max="3598" width="0" style="30" hidden="1" customWidth="1"/>
    <col min="3599" max="3600" width="11.7109375" style="30" customWidth="1"/>
    <col min="3601" max="3602" width="0" style="30" hidden="1" customWidth="1"/>
    <col min="3603" max="3603" width="11.7109375" style="30" customWidth="1"/>
    <col min="3604" max="3604" width="0" style="30" hidden="1" customWidth="1"/>
    <col min="3605" max="3840" width="9.140625" style="30"/>
    <col min="3841" max="3841" width="40" style="30" customWidth="1"/>
    <col min="3842" max="3843" width="7.7109375" style="30" customWidth="1"/>
    <col min="3844" max="3844" width="10.7109375" style="30" customWidth="1"/>
    <col min="3845" max="3845" width="7.7109375" style="30" customWidth="1"/>
    <col min="3846" max="3850" width="0" style="30" hidden="1" customWidth="1"/>
    <col min="3851" max="3851" width="14.7109375" style="30" customWidth="1"/>
    <col min="3852" max="3853" width="11.7109375" style="30" customWidth="1"/>
    <col min="3854" max="3854" width="0" style="30" hidden="1" customWidth="1"/>
    <col min="3855" max="3856" width="11.7109375" style="30" customWidth="1"/>
    <col min="3857" max="3858" width="0" style="30" hidden="1" customWidth="1"/>
    <col min="3859" max="3859" width="11.7109375" style="30" customWidth="1"/>
    <col min="3860" max="3860" width="0" style="30" hidden="1" customWidth="1"/>
    <col min="3861" max="4096" width="9.140625" style="30"/>
    <col min="4097" max="4097" width="40" style="30" customWidth="1"/>
    <col min="4098" max="4099" width="7.7109375" style="30" customWidth="1"/>
    <col min="4100" max="4100" width="10.7109375" style="30" customWidth="1"/>
    <col min="4101" max="4101" width="7.7109375" style="30" customWidth="1"/>
    <col min="4102" max="4106" width="0" style="30" hidden="1" customWidth="1"/>
    <col min="4107" max="4107" width="14.7109375" style="30" customWidth="1"/>
    <col min="4108" max="4109" width="11.7109375" style="30" customWidth="1"/>
    <col min="4110" max="4110" width="0" style="30" hidden="1" customWidth="1"/>
    <col min="4111" max="4112" width="11.7109375" style="30" customWidth="1"/>
    <col min="4113" max="4114" width="0" style="30" hidden="1" customWidth="1"/>
    <col min="4115" max="4115" width="11.7109375" style="30" customWidth="1"/>
    <col min="4116" max="4116" width="0" style="30" hidden="1" customWidth="1"/>
    <col min="4117" max="4352" width="9.140625" style="30"/>
    <col min="4353" max="4353" width="40" style="30" customWidth="1"/>
    <col min="4354" max="4355" width="7.7109375" style="30" customWidth="1"/>
    <col min="4356" max="4356" width="10.7109375" style="30" customWidth="1"/>
    <col min="4357" max="4357" width="7.7109375" style="30" customWidth="1"/>
    <col min="4358" max="4362" width="0" style="30" hidden="1" customWidth="1"/>
    <col min="4363" max="4363" width="14.7109375" style="30" customWidth="1"/>
    <col min="4364" max="4365" width="11.7109375" style="30" customWidth="1"/>
    <col min="4366" max="4366" width="0" style="30" hidden="1" customWidth="1"/>
    <col min="4367" max="4368" width="11.7109375" style="30" customWidth="1"/>
    <col min="4369" max="4370" width="0" style="30" hidden="1" customWidth="1"/>
    <col min="4371" max="4371" width="11.7109375" style="30" customWidth="1"/>
    <col min="4372" max="4372" width="0" style="30" hidden="1" customWidth="1"/>
    <col min="4373" max="4608" width="9.140625" style="30"/>
    <col min="4609" max="4609" width="40" style="30" customWidth="1"/>
    <col min="4610" max="4611" width="7.7109375" style="30" customWidth="1"/>
    <col min="4612" max="4612" width="10.7109375" style="30" customWidth="1"/>
    <col min="4613" max="4613" width="7.7109375" style="30" customWidth="1"/>
    <col min="4614" max="4618" width="0" style="30" hidden="1" customWidth="1"/>
    <col min="4619" max="4619" width="14.7109375" style="30" customWidth="1"/>
    <col min="4620" max="4621" width="11.7109375" style="30" customWidth="1"/>
    <col min="4622" max="4622" width="0" style="30" hidden="1" customWidth="1"/>
    <col min="4623" max="4624" width="11.7109375" style="30" customWidth="1"/>
    <col min="4625" max="4626" width="0" style="30" hidden="1" customWidth="1"/>
    <col min="4627" max="4627" width="11.7109375" style="30" customWidth="1"/>
    <col min="4628" max="4628" width="0" style="30" hidden="1" customWidth="1"/>
    <col min="4629" max="4864" width="9.140625" style="30"/>
    <col min="4865" max="4865" width="40" style="30" customWidth="1"/>
    <col min="4866" max="4867" width="7.7109375" style="30" customWidth="1"/>
    <col min="4868" max="4868" width="10.7109375" style="30" customWidth="1"/>
    <col min="4869" max="4869" width="7.7109375" style="30" customWidth="1"/>
    <col min="4870" max="4874" width="0" style="30" hidden="1" customWidth="1"/>
    <col min="4875" max="4875" width="14.7109375" style="30" customWidth="1"/>
    <col min="4876" max="4877" width="11.7109375" style="30" customWidth="1"/>
    <col min="4878" max="4878" width="0" style="30" hidden="1" customWidth="1"/>
    <col min="4879" max="4880" width="11.7109375" style="30" customWidth="1"/>
    <col min="4881" max="4882" width="0" style="30" hidden="1" customWidth="1"/>
    <col min="4883" max="4883" width="11.7109375" style="30" customWidth="1"/>
    <col min="4884" max="4884" width="0" style="30" hidden="1" customWidth="1"/>
    <col min="4885" max="5120" width="9.140625" style="30"/>
    <col min="5121" max="5121" width="40" style="30" customWidth="1"/>
    <col min="5122" max="5123" width="7.7109375" style="30" customWidth="1"/>
    <col min="5124" max="5124" width="10.7109375" style="30" customWidth="1"/>
    <col min="5125" max="5125" width="7.7109375" style="30" customWidth="1"/>
    <col min="5126" max="5130" width="0" style="30" hidden="1" customWidth="1"/>
    <col min="5131" max="5131" width="14.7109375" style="30" customWidth="1"/>
    <col min="5132" max="5133" width="11.7109375" style="30" customWidth="1"/>
    <col min="5134" max="5134" width="0" style="30" hidden="1" customWidth="1"/>
    <col min="5135" max="5136" width="11.7109375" style="30" customWidth="1"/>
    <col min="5137" max="5138" width="0" style="30" hidden="1" customWidth="1"/>
    <col min="5139" max="5139" width="11.7109375" style="30" customWidth="1"/>
    <col min="5140" max="5140" width="0" style="30" hidden="1" customWidth="1"/>
    <col min="5141" max="5376" width="9.140625" style="30"/>
    <col min="5377" max="5377" width="40" style="30" customWidth="1"/>
    <col min="5378" max="5379" width="7.7109375" style="30" customWidth="1"/>
    <col min="5380" max="5380" width="10.7109375" style="30" customWidth="1"/>
    <col min="5381" max="5381" width="7.7109375" style="30" customWidth="1"/>
    <col min="5382" max="5386" width="0" style="30" hidden="1" customWidth="1"/>
    <col min="5387" max="5387" width="14.7109375" style="30" customWidth="1"/>
    <col min="5388" max="5389" width="11.7109375" style="30" customWidth="1"/>
    <col min="5390" max="5390" width="0" style="30" hidden="1" customWidth="1"/>
    <col min="5391" max="5392" width="11.7109375" style="30" customWidth="1"/>
    <col min="5393" max="5394" width="0" style="30" hidden="1" customWidth="1"/>
    <col min="5395" max="5395" width="11.7109375" style="30" customWidth="1"/>
    <col min="5396" max="5396" width="0" style="30" hidden="1" customWidth="1"/>
    <col min="5397" max="5632" width="9.140625" style="30"/>
    <col min="5633" max="5633" width="40" style="30" customWidth="1"/>
    <col min="5634" max="5635" width="7.7109375" style="30" customWidth="1"/>
    <col min="5636" max="5636" width="10.7109375" style="30" customWidth="1"/>
    <col min="5637" max="5637" width="7.7109375" style="30" customWidth="1"/>
    <col min="5638" max="5642" width="0" style="30" hidden="1" customWidth="1"/>
    <col min="5643" max="5643" width="14.7109375" style="30" customWidth="1"/>
    <col min="5644" max="5645" width="11.7109375" style="30" customWidth="1"/>
    <col min="5646" max="5646" width="0" style="30" hidden="1" customWidth="1"/>
    <col min="5647" max="5648" width="11.7109375" style="30" customWidth="1"/>
    <col min="5649" max="5650" width="0" style="30" hidden="1" customWidth="1"/>
    <col min="5651" max="5651" width="11.7109375" style="30" customWidth="1"/>
    <col min="5652" max="5652" width="0" style="30" hidden="1" customWidth="1"/>
    <col min="5653" max="5888" width="9.140625" style="30"/>
    <col min="5889" max="5889" width="40" style="30" customWidth="1"/>
    <col min="5890" max="5891" width="7.7109375" style="30" customWidth="1"/>
    <col min="5892" max="5892" width="10.7109375" style="30" customWidth="1"/>
    <col min="5893" max="5893" width="7.7109375" style="30" customWidth="1"/>
    <col min="5894" max="5898" width="0" style="30" hidden="1" customWidth="1"/>
    <col min="5899" max="5899" width="14.7109375" style="30" customWidth="1"/>
    <col min="5900" max="5901" width="11.7109375" style="30" customWidth="1"/>
    <col min="5902" max="5902" width="0" style="30" hidden="1" customWidth="1"/>
    <col min="5903" max="5904" width="11.7109375" style="30" customWidth="1"/>
    <col min="5905" max="5906" width="0" style="30" hidden="1" customWidth="1"/>
    <col min="5907" max="5907" width="11.7109375" style="30" customWidth="1"/>
    <col min="5908" max="5908" width="0" style="30" hidden="1" customWidth="1"/>
    <col min="5909" max="6144" width="9.140625" style="30"/>
    <col min="6145" max="6145" width="40" style="30" customWidth="1"/>
    <col min="6146" max="6147" width="7.7109375" style="30" customWidth="1"/>
    <col min="6148" max="6148" width="10.7109375" style="30" customWidth="1"/>
    <col min="6149" max="6149" width="7.7109375" style="30" customWidth="1"/>
    <col min="6150" max="6154" width="0" style="30" hidden="1" customWidth="1"/>
    <col min="6155" max="6155" width="14.7109375" style="30" customWidth="1"/>
    <col min="6156" max="6157" width="11.7109375" style="30" customWidth="1"/>
    <col min="6158" max="6158" width="0" style="30" hidden="1" customWidth="1"/>
    <col min="6159" max="6160" width="11.7109375" style="30" customWidth="1"/>
    <col min="6161" max="6162" width="0" style="30" hidden="1" customWidth="1"/>
    <col min="6163" max="6163" width="11.7109375" style="30" customWidth="1"/>
    <col min="6164" max="6164" width="0" style="30" hidden="1" customWidth="1"/>
    <col min="6165" max="6400" width="9.140625" style="30"/>
    <col min="6401" max="6401" width="40" style="30" customWidth="1"/>
    <col min="6402" max="6403" width="7.7109375" style="30" customWidth="1"/>
    <col min="6404" max="6404" width="10.7109375" style="30" customWidth="1"/>
    <col min="6405" max="6405" width="7.7109375" style="30" customWidth="1"/>
    <col min="6406" max="6410" width="0" style="30" hidden="1" customWidth="1"/>
    <col min="6411" max="6411" width="14.7109375" style="30" customWidth="1"/>
    <col min="6412" max="6413" width="11.7109375" style="30" customWidth="1"/>
    <col min="6414" max="6414" width="0" style="30" hidden="1" customWidth="1"/>
    <col min="6415" max="6416" width="11.7109375" style="30" customWidth="1"/>
    <col min="6417" max="6418" width="0" style="30" hidden="1" customWidth="1"/>
    <col min="6419" max="6419" width="11.7109375" style="30" customWidth="1"/>
    <col min="6420" max="6420" width="0" style="30" hidden="1" customWidth="1"/>
    <col min="6421" max="6656" width="9.140625" style="30"/>
    <col min="6657" max="6657" width="40" style="30" customWidth="1"/>
    <col min="6658" max="6659" width="7.7109375" style="30" customWidth="1"/>
    <col min="6660" max="6660" width="10.7109375" style="30" customWidth="1"/>
    <col min="6661" max="6661" width="7.7109375" style="30" customWidth="1"/>
    <col min="6662" max="6666" width="0" style="30" hidden="1" customWidth="1"/>
    <col min="6667" max="6667" width="14.7109375" style="30" customWidth="1"/>
    <col min="6668" max="6669" width="11.7109375" style="30" customWidth="1"/>
    <col min="6670" max="6670" width="0" style="30" hidden="1" customWidth="1"/>
    <col min="6671" max="6672" width="11.7109375" style="30" customWidth="1"/>
    <col min="6673" max="6674" width="0" style="30" hidden="1" customWidth="1"/>
    <col min="6675" max="6675" width="11.7109375" style="30" customWidth="1"/>
    <col min="6676" max="6676" width="0" style="30" hidden="1" customWidth="1"/>
    <col min="6677" max="6912" width="9.140625" style="30"/>
    <col min="6913" max="6913" width="40" style="30" customWidth="1"/>
    <col min="6914" max="6915" width="7.7109375" style="30" customWidth="1"/>
    <col min="6916" max="6916" width="10.7109375" style="30" customWidth="1"/>
    <col min="6917" max="6917" width="7.7109375" style="30" customWidth="1"/>
    <col min="6918" max="6922" width="0" style="30" hidden="1" customWidth="1"/>
    <col min="6923" max="6923" width="14.7109375" style="30" customWidth="1"/>
    <col min="6924" max="6925" width="11.7109375" style="30" customWidth="1"/>
    <col min="6926" max="6926" width="0" style="30" hidden="1" customWidth="1"/>
    <col min="6927" max="6928" width="11.7109375" style="30" customWidth="1"/>
    <col min="6929" max="6930" width="0" style="30" hidden="1" customWidth="1"/>
    <col min="6931" max="6931" width="11.7109375" style="30" customWidth="1"/>
    <col min="6932" max="6932" width="0" style="30" hidden="1" customWidth="1"/>
    <col min="6933" max="7168" width="9.140625" style="30"/>
    <col min="7169" max="7169" width="40" style="30" customWidth="1"/>
    <col min="7170" max="7171" width="7.7109375" style="30" customWidth="1"/>
    <col min="7172" max="7172" width="10.7109375" style="30" customWidth="1"/>
    <col min="7173" max="7173" width="7.7109375" style="30" customWidth="1"/>
    <col min="7174" max="7178" width="0" style="30" hidden="1" customWidth="1"/>
    <col min="7179" max="7179" width="14.7109375" style="30" customWidth="1"/>
    <col min="7180" max="7181" width="11.7109375" style="30" customWidth="1"/>
    <col min="7182" max="7182" width="0" style="30" hidden="1" customWidth="1"/>
    <col min="7183" max="7184" width="11.7109375" style="30" customWidth="1"/>
    <col min="7185" max="7186" width="0" style="30" hidden="1" customWidth="1"/>
    <col min="7187" max="7187" width="11.7109375" style="30" customWidth="1"/>
    <col min="7188" max="7188" width="0" style="30" hidden="1" customWidth="1"/>
    <col min="7189" max="7424" width="9.140625" style="30"/>
    <col min="7425" max="7425" width="40" style="30" customWidth="1"/>
    <col min="7426" max="7427" width="7.7109375" style="30" customWidth="1"/>
    <col min="7428" max="7428" width="10.7109375" style="30" customWidth="1"/>
    <col min="7429" max="7429" width="7.7109375" style="30" customWidth="1"/>
    <col min="7430" max="7434" width="0" style="30" hidden="1" customWidth="1"/>
    <col min="7435" max="7435" width="14.7109375" style="30" customWidth="1"/>
    <col min="7436" max="7437" width="11.7109375" style="30" customWidth="1"/>
    <col min="7438" max="7438" width="0" style="30" hidden="1" customWidth="1"/>
    <col min="7439" max="7440" width="11.7109375" style="30" customWidth="1"/>
    <col min="7441" max="7442" width="0" style="30" hidden="1" customWidth="1"/>
    <col min="7443" max="7443" width="11.7109375" style="30" customWidth="1"/>
    <col min="7444" max="7444" width="0" style="30" hidden="1" customWidth="1"/>
    <col min="7445" max="7680" width="9.140625" style="30"/>
    <col min="7681" max="7681" width="40" style="30" customWidth="1"/>
    <col min="7682" max="7683" width="7.7109375" style="30" customWidth="1"/>
    <col min="7684" max="7684" width="10.7109375" style="30" customWidth="1"/>
    <col min="7685" max="7685" width="7.7109375" style="30" customWidth="1"/>
    <col min="7686" max="7690" width="0" style="30" hidden="1" customWidth="1"/>
    <col min="7691" max="7691" width="14.7109375" style="30" customWidth="1"/>
    <col min="7692" max="7693" width="11.7109375" style="30" customWidth="1"/>
    <col min="7694" max="7694" width="0" style="30" hidden="1" customWidth="1"/>
    <col min="7695" max="7696" width="11.7109375" style="30" customWidth="1"/>
    <col min="7697" max="7698" width="0" style="30" hidden="1" customWidth="1"/>
    <col min="7699" max="7699" width="11.7109375" style="30" customWidth="1"/>
    <col min="7700" max="7700" width="0" style="30" hidden="1" customWidth="1"/>
    <col min="7701" max="7936" width="9.140625" style="30"/>
    <col min="7937" max="7937" width="40" style="30" customWidth="1"/>
    <col min="7938" max="7939" width="7.7109375" style="30" customWidth="1"/>
    <col min="7940" max="7940" width="10.7109375" style="30" customWidth="1"/>
    <col min="7941" max="7941" width="7.7109375" style="30" customWidth="1"/>
    <col min="7942" max="7946" width="0" style="30" hidden="1" customWidth="1"/>
    <col min="7947" max="7947" width="14.7109375" style="30" customWidth="1"/>
    <col min="7948" max="7949" width="11.7109375" style="30" customWidth="1"/>
    <col min="7950" max="7950" width="0" style="30" hidden="1" customWidth="1"/>
    <col min="7951" max="7952" width="11.7109375" style="30" customWidth="1"/>
    <col min="7953" max="7954" width="0" style="30" hidden="1" customWidth="1"/>
    <col min="7955" max="7955" width="11.7109375" style="30" customWidth="1"/>
    <col min="7956" max="7956" width="0" style="30" hidden="1" customWidth="1"/>
    <col min="7957" max="8192" width="9.140625" style="30"/>
    <col min="8193" max="8193" width="40" style="30" customWidth="1"/>
    <col min="8194" max="8195" width="7.7109375" style="30" customWidth="1"/>
    <col min="8196" max="8196" width="10.7109375" style="30" customWidth="1"/>
    <col min="8197" max="8197" width="7.7109375" style="30" customWidth="1"/>
    <col min="8198" max="8202" width="0" style="30" hidden="1" customWidth="1"/>
    <col min="8203" max="8203" width="14.7109375" style="30" customWidth="1"/>
    <col min="8204" max="8205" width="11.7109375" style="30" customWidth="1"/>
    <col min="8206" max="8206" width="0" style="30" hidden="1" customWidth="1"/>
    <col min="8207" max="8208" width="11.7109375" style="30" customWidth="1"/>
    <col min="8209" max="8210" width="0" style="30" hidden="1" customWidth="1"/>
    <col min="8211" max="8211" width="11.7109375" style="30" customWidth="1"/>
    <col min="8212" max="8212" width="0" style="30" hidden="1" customWidth="1"/>
    <col min="8213" max="8448" width="9.140625" style="30"/>
    <col min="8449" max="8449" width="40" style="30" customWidth="1"/>
    <col min="8450" max="8451" width="7.7109375" style="30" customWidth="1"/>
    <col min="8452" max="8452" width="10.7109375" style="30" customWidth="1"/>
    <col min="8453" max="8453" width="7.7109375" style="30" customWidth="1"/>
    <col min="8454" max="8458" width="0" style="30" hidden="1" customWidth="1"/>
    <col min="8459" max="8459" width="14.7109375" style="30" customWidth="1"/>
    <col min="8460" max="8461" width="11.7109375" style="30" customWidth="1"/>
    <col min="8462" max="8462" width="0" style="30" hidden="1" customWidth="1"/>
    <col min="8463" max="8464" width="11.7109375" style="30" customWidth="1"/>
    <col min="8465" max="8466" width="0" style="30" hidden="1" customWidth="1"/>
    <col min="8467" max="8467" width="11.7109375" style="30" customWidth="1"/>
    <col min="8468" max="8468" width="0" style="30" hidden="1" customWidth="1"/>
    <col min="8469" max="8704" width="9.140625" style="30"/>
    <col min="8705" max="8705" width="40" style="30" customWidth="1"/>
    <col min="8706" max="8707" width="7.7109375" style="30" customWidth="1"/>
    <col min="8708" max="8708" width="10.7109375" style="30" customWidth="1"/>
    <col min="8709" max="8709" width="7.7109375" style="30" customWidth="1"/>
    <col min="8710" max="8714" width="0" style="30" hidden="1" customWidth="1"/>
    <col min="8715" max="8715" width="14.7109375" style="30" customWidth="1"/>
    <col min="8716" max="8717" width="11.7109375" style="30" customWidth="1"/>
    <col min="8718" max="8718" width="0" style="30" hidden="1" customWidth="1"/>
    <col min="8719" max="8720" width="11.7109375" style="30" customWidth="1"/>
    <col min="8721" max="8722" width="0" style="30" hidden="1" customWidth="1"/>
    <col min="8723" max="8723" width="11.7109375" style="30" customWidth="1"/>
    <col min="8724" max="8724" width="0" style="30" hidden="1" customWidth="1"/>
    <col min="8725" max="8960" width="9.140625" style="30"/>
    <col min="8961" max="8961" width="40" style="30" customWidth="1"/>
    <col min="8962" max="8963" width="7.7109375" style="30" customWidth="1"/>
    <col min="8964" max="8964" width="10.7109375" style="30" customWidth="1"/>
    <col min="8965" max="8965" width="7.7109375" style="30" customWidth="1"/>
    <col min="8966" max="8970" width="0" style="30" hidden="1" customWidth="1"/>
    <col min="8971" max="8971" width="14.7109375" style="30" customWidth="1"/>
    <col min="8972" max="8973" width="11.7109375" style="30" customWidth="1"/>
    <col min="8974" max="8974" width="0" style="30" hidden="1" customWidth="1"/>
    <col min="8975" max="8976" width="11.7109375" style="30" customWidth="1"/>
    <col min="8977" max="8978" width="0" style="30" hidden="1" customWidth="1"/>
    <col min="8979" max="8979" width="11.7109375" style="30" customWidth="1"/>
    <col min="8980" max="8980" width="0" style="30" hidden="1" customWidth="1"/>
    <col min="8981" max="9216" width="9.140625" style="30"/>
    <col min="9217" max="9217" width="40" style="30" customWidth="1"/>
    <col min="9218" max="9219" width="7.7109375" style="30" customWidth="1"/>
    <col min="9220" max="9220" width="10.7109375" style="30" customWidth="1"/>
    <col min="9221" max="9221" width="7.7109375" style="30" customWidth="1"/>
    <col min="9222" max="9226" width="0" style="30" hidden="1" customWidth="1"/>
    <col min="9227" max="9227" width="14.7109375" style="30" customWidth="1"/>
    <col min="9228" max="9229" width="11.7109375" style="30" customWidth="1"/>
    <col min="9230" max="9230" width="0" style="30" hidden="1" customWidth="1"/>
    <col min="9231" max="9232" width="11.7109375" style="30" customWidth="1"/>
    <col min="9233" max="9234" width="0" style="30" hidden="1" customWidth="1"/>
    <col min="9235" max="9235" width="11.7109375" style="30" customWidth="1"/>
    <col min="9236" max="9236" width="0" style="30" hidden="1" customWidth="1"/>
    <col min="9237" max="9472" width="9.140625" style="30"/>
    <col min="9473" max="9473" width="40" style="30" customWidth="1"/>
    <col min="9474" max="9475" width="7.7109375" style="30" customWidth="1"/>
    <col min="9476" max="9476" width="10.7109375" style="30" customWidth="1"/>
    <col min="9477" max="9477" width="7.7109375" style="30" customWidth="1"/>
    <col min="9478" max="9482" width="0" style="30" hidden="1" customWidth="1"/>
    <col min="9483" max="9483" width="14.7109375" style="30" customWidth="1"/>
    <col min="9484" max="9485" width="11.7109375" style="30" customWidth="1"/>
    <col min="9486" max="9486" width="0" style="30" hidden="1" customWidth="1"/>
    <col min="9487" max="9488" width="11.7109375" style="30" customWidth="1"/>
    <col min="9489" max="9490" width="0" style="30" hidden="1" customWidth="1"/>
    <col min="9491" max="9491" width="11.7109375" style="30" customWidth="1"/>
    <col min="9492" max="9492" width="0" style="30" hidden="1" customWidth="1"/>
    <col min="9493" max="9728" width="9.140625" style="30"/>
    <col min="9729" max="9729" width="40" style="30" customWidth="1"/>
    <col min="9730" max="9731" width="7.7109375" style="30" customWidth="1"/>
    <col min="9732" max="9732" width="10.7109375" style="30" customWidth="1"/>
    <col min="9733" max="9733" width="7.7109375" style="30" customWidth="1"/>
    <col min="9734" max="9738" width="0" style="30" hidden="1" customWidth="1"/>
    <col min="9739" max="9739" width="14.7109375" style="30" customWidth="1"/>
    <col min="9740" max="9741" width="11.7109375" style="30" customWidth="1"/>
    <col min="9742" max="9742" width="0" style="30" hidden="1" customWidth="1"/>
    <col min="9743" max="9744" width="11.7109375" style="30" customWidth="1"/>
    <col min="9745" max="9746" width="0" style="30" hidden="1" customWidth="1"/>
    <col min="9747" max="9747" width="11.7109375" style="30" customWidth="1"/>
    <col min="9748" max="9748" width="0" style="30" hidden="1" customWidth="1"/>
    <col min="9749" max="9984" width="9.140625" style="30"/>
    <col min="9985" max="9985" width="40" style="30" customWidth="1"/>
    <col min="9986" max="9987" width="7.7109375" style="30" customWidth="1"/>
    <col min="9988" max="9988" width="10.7109375" style="30" customWidth="1"/>
    <col min="9989" max="9989" width="7.7109375" style="30" customWidth="1"/>
    <col min="9990" max="9994" width="0" style="30" hidden="1" customWidth="1"/>
    <col min="9995" max="9995" width="14.7109375" style="30" customWidth="1"/>
    <col min="9996" max="9997" width="11.7109375" style="30" customWidth="1"/>
    <col min="9998" max="9998" width="0" style="30" hidden="1" customWidth="1"/>
    <col min="9999" max="10000" width="11.7109375" style="30" customWidth="1"/>
    <col min="10001" max="10002" width="0" style="30" hidden="1" customWidth="1"/>
    <col min="10003" max="10003" width="11.7109375" style="30" customWidth="1"/>
    <col min="10004" max="10004" width="0" style="30" hidden="1" customWidth="1"/>
    <col min="10005" max="10240" width="9.140625" style="30"/>
    <col min="10241" max="10241" width="40" style="30" customWidth="1"/>
    <col min="10242" max="10243" width="7.7109375" style="30" customWidth="1"/>
    <col min="10244" max="10244" width="10.7109375" style="30" customWidth="1"/>
    <col min="10245" max="10245" width="7.7109375" style="30" customWidth="1"/>
    <col min="10246" max="10250" width="0" style="30" hidden="1" customWidth="1"/>
    <col min="10251" max="10251" width="14.7109375" style="30" customWidth="1"/>
    <col min="10252" max="10253" width="11.7109375" style="30" customWidth="1"/>
    <col min="10254" max="10254" width="0" style="30" hidden="1" customWidth="1"/>
    <col min="10255" max="10256" width="11.7109375" style="30" customWidth="1"/>
    <col min="10257" max="10258" width="0" style="30" hidden="1" customWidth="1"/>
    <col min="10259" max="10259" width="11.7109375" style="30" customWidth="1"/>
    <col min="10260" max="10260" width="0" style="30" hidden="1" customWidth="1"/>
    <col min="10261" max="10496" width="9.140625" style="30"/>
    <col min="10497" max="10497" width="40" style="30" customWidth="1"/>
    <col min="10498" max="10499" width="7.7109375" style="30" customWidth="1"/>
    <col min="10500" max="10500" width="10.7109375" style="30" customWidth="1"/>
    <col min="10501" max="10501" width="7.7109375" style="30" customWidth="1"/>
    <col min="10502" max="10506" width="0" style="30" hidden="1" customWidth="1"/>
    <col min="10507" max="10507" width="14.7109375" style="30" customWidth="1"/>
    <col min="10508" max="10509" width="11.7109375" style="30" customWidth="1"/>
    <col min="10510" max="10510" width="0" style="30" hidden="1" customWidth="1"/>
    <col min="10511" max="10512" width="11.7109375" style="30" customWidth="1"/>
    <col min="10513" max="10514" width="0" style="30" hidden="1" customWidth="1"/>
    <col min="10515" max="10515" width="11.7109375" style="30" customWidth="1"/>
    <col min="10516" max="10516" width="0" style="30" hidden="1" customWidth="1"/>
    <col min="10517" max="10752" width="9.140625" style="30"/>
    <col min="10753" max="10753" width="40" style="30" customWidth="1"/>
    <col min="10754" max="10755" width="7.7109375" style="30" customWidth="1"/>
    <col min="10756" max="10756" width="10.7109375" style="30" customWidth="1"/>
    <col min="10757" max="10757" width="7.7109375" style="30" customWidth="1"/>
    <col min="10758" max="10762" width="0" style="30" hidden="1" customWidth="1"/>
    <col min="10763" max="10763" width="14.7109375" style="30" customWidth="1"/>
    <col min="10764" max="10765" width="11.7109375" style="30" customWidth="1"/>
    <col min="10766" max="10766" width="0" style="30" hidden="1" customWidth="1"/>
    <col min="10767" max="10768" width="11.7109375" style="30" customWidth="1"/>
    <col min="10769" max="10770" width="0" style="30" hidden="1" customWidth="1"/>
    <col min="10771" max="10771" width="11.7109375" style="30" customWidth="1"/>
    <col min="10772" max="10772" width="0" style="30" hidden="1" customWidth="1"/>
    <col min="10773" max="11008" width="9.140625" style="30"/>
    <col min="11009" max="11009" width="40" style="30" customWidth="1"/>
    <col min="11010" max="11011" width="7.7109375" style="30" customWidth="1"/>
    <col min="11012" max="11012" width="10.7109375" style="30" customWidth="1"/>
    <col min="11013" max="11013" width="7.7109375" style="30" customWidth="1"/>
    <col min="11014" max="11018" width="0" style="30" hidden="1" customWidth="1"/>
    <col min="11019" max="11019" width="14.7109375" style="30" customWidth="1"/>
    <col min="11020" max="11021" width="11.7109375" style="30" customWidth="1"/>
    <col min="11022" max="11022" width="0" style="30" hidden="1" customWidth="1"/>
    <col min="11023" max="11024" width="11.7109375" style="30" customWidth="1"/>
    <col min="11025" max="11026" width="0" style="30" hidden="1" customWidth="1"/>
    <col min="11027" max="11027" width="11.7109375" style="30" customWidth="1"/>
    <col min="11028" max="11028" width="0" style="30" hidden="1" customWidth="1"/>
    <col min="11029" max="11264" width="9.140625" style="30"/>
    <col min="11265" max="11265" width="40" style="30" customWidth="1"/>
    <col min="11266" max="11267" width="7.7109375" style="30" customWidth="1"/>
    <col min="11268" max="11268" width="10.7109375" style="30" customWidth="1"/>
    <col min="11269" max="11269" width="7.7109375" style="30" customWidth="1"/>
    <col min="11270" max="11274" width="0" style="30" hidden="1" customWidth="1"/>
    <col min="11275" max="11275" width="14.7109375" style="30" customWidth="1"/>
    <col min="11276" max="11277" width="11.7109375" style="30" customWidth="1"/>
    <col min="11278" max="11278" width="0" style="30" hidden="1" customWidth="1"/>
    <col min="11279" max="11280" width="11.7109375" style="30" customWidth="1"/>
    <col min="11281" max="11282" width="0" style="30" hidden="1" customWidth="1"/>
    <col min="11283" max="11283" width="11.7109375" style="30" customWidth="1"/>
    <col min="11284" max="11284" width="0" style="30" hidden="1" customWidth="1"/>
    <col min="11285" max="11520" width="9.140625" style="30"/>
    <col min="11521" max="11521" width="40" style="30" customWidth="1"/>
    <col min="11522" max="11523" width="7.7109375" style="30" customWidth="1"/>
    <col min="11524" max="11524" width="10.7109375" style="30" customWidth="1"/>
    <col min="11525" max="11525" width="7.7109375" style="30" customWidth="1"/>
    <col min="11526" max="11530" width="0" style="30" hidden="1" customWidth="1"/>
    <col min="11531" max="11531" width="14.7109375" style="30" customWidth="1"/>
    <col min="11532" max="11533" width="11.7109375" style="30" customWidth="1"/>
    <col min="11534" max="11534" width="0" style="30" hidden="1" customWidth="1"/>
    <col min="11535" max="11536" width="11.7109375" style="30" customWidth="1"/>
    <col min="11537" max="11538" width="0" style="30" hidden="1" customWidth="1"/>
    <col min="11539" max="11539" width="11.7109375" style="30" customWidth="1"/>
    <col min="11540" max="11540" width="0" style="30" hidden="1" customWidth="1"/>
    <col min="11541" max="11776" width="9.140625" style="30"/>
    <col min="11777" max="11777" width="40" style="30" customWidth="1"/>
    <col min="11778" max="11779" width="7.7109375" style="30" customWidth="1"/>
    <col min="11780" max="11780" width="10.7109375" style="30" customWidth="1"/>
    <col min="11781" max="11781" width="7.7109375" style="30" customWidth="1"/>
    <col min="11782" max="11786" width="0" style="30" hidden="1" customWidth="1"/>
    <col min="11787" max="11787" width="14.7109375" style="30" customWidth="1"/>
    <col min="11788" max="11789" width="11.7109375" style="30" customWidth="1"/>
    <col min="11790" max="11790" width="0" style="30" hidden="1" customWidth="1"/>
    <col min="11791" max="11792" width="11.7109375" style="30" customWidth="1"/>
    <col min="11793" max="11794" width="0" style="30" hidden="1" customWidth="1"/>
    <col min="11795" max="11795" width="11.7109375" style="30" customWidth="1"/>
    <col min="11796" max="11796" width="0" style="30" hidden="1" customWidth="1"/>
    <col min="11797" max="12032" width="9.140625" style="30"/>
    <col min="12033" max="12033" width="40" style="30" customWidth="1"/>
    <col min="12034" max="12035" width="7.7109375" style="30" customWidth="1"/>
    <col min="12036" max="12036" width="10.7109375" style="30" customWidth="1"/>
    <col min="12037" max="12037" width="7.7109375" style="30" customWidth="1"/>
    <col min="12038" max="12042" width="0" style="30" hidden="1" customWidth="1"/>
    <col min="12043" max="12043" width="14.7109375" style="30" customWidth="1"/>
    <col min="12044" max="12045" width="11.7109375" style="30" customWidth="1"/>
    <col min="12046" max="12046" width="0" style="30" hidden="1" customWidth="1"/>
    <col min="12047" max="12048" width="11.7109375" style="30" customWidth="1"/>
    <col min="12049" max="12050" width="0" style="30" hidden="1" customWidth="1"/>
    <col min="12051" max="12051" width="11.7109375" style="30" customWidth="1"/>
    <col min="12052" max="12052" width="0" style="30" hidden="1" customWidth="1"/>
    <col min="12053" max="12288" width="9.140625" style="30"/>
    <col min="12289" max="12289" width="40" style="30" customWidth="1"/>
    <col min="12290" max="12291" width="7.7109375" style="30" customWidth="1"/>
    <col min="12292" max="12292" width="10.7109375" style="30" customWidth="1"/>
    <col min="12293" max="12293" width="7.7109375" style="30" customWidth="1"/>
    <col min="12294" max="12298" width="0" style="30" hidden="1" customWidth="1"/>
    <col min="12299" max="12299" width="14.7109375" style="30" customWidth="1"/>
    <col min="12300" max="12301" width="11.7109375" style="30" customWidth="1"/>
    <col min="12302" max="12302" width="0" style="30" hidden="1" customWidth="1"/>
    <col min="12303" max="12304" width="11.7109375" style="30" customWidth="1"/>
    <col min="12305" max="12306" width="0" style="30" hidden="1" customWidth="1"/>
    <col min="12307" max="12307" width="11.7109375" style="30" customWidth="1"/>
    <col min="12308" max="12308" width="0" style="30" hidden="1" customWidth="1"/>
    <col min="12309" max="12544" width="9.140625" style="30"/>
    <col min="12545" max="12545" width="40" style="30" customWidth="1"/>
    <col min="12546" max="12547" width="7.7109375" style="30" customWidth="1"/>
    <col min="12548" max="12548" width="10.7109375" style="30" customWidth="1"/>
    <col min="12549" max="12549" width="7.7109375" style="30" customWidth="1"/>
    <col min="12550" max="12554" width="0" style="30" hidden="1" customWidth="1"/>
    <col min="12555" max="12555" width="14.7109375" style="30" customWidth="1"/>
    <col min="12556" max="12557" width="11.7109375" style="30" customWidth="1"/>
    <col min="12558" max="12558" width="0" style="30" hidden="1" customWidth="1"/>
    <col min="12559" max="12560" width="11.7109375" style="30" customWidth="1"/>
    <col min="12561" max="12562" width="0" style="30" hidden="1" customWidth="1"/>
    <col min="12563" max="12563" width="11.7109375" style="30" customWidth="1"/>
    <col min="12564" max="12564" width="0" style="30" hidden="1" customWidth="1"/>
    <col min="12565" max="12800" width="9.140625" style="30"/>
    <col min="12801" max="12801" width="40" style="30" customWidth="1"/>
    <col min="12802" max="12803" width="7.7109375" style="30" customWidth="1"/>
    <col min="12804" max="12804" width="10.7109375" style="30" customWidth="1"/>
    <col min="12805" max="12805" width="7.7109375" style="30" customWidth="1"/>
    <col min="12806" max="12810" width="0" style="30" hidden="1" customWidth="1"/>
    <col min="12811" max="12811" width="14.7109375" style="30" customWidth="1"/>
    <col min="12812" max="12813" width="11.7109375" style="30" customWidth="1"/>
    <col min="12814" max="12814" width="0" style="30" hidden="1" customWidth="1"/>
    <col min="12815" max="12816" width="11.7109375" style="30" customWidth="1"/>
    <col min="12817" max="12818" width="0" style="30" hidden="1" customWidth="1"/>
    <col min="12819" max="12819" width="11.7109375" style="30" customWidth="1"/>
    <col min="12820" max="12820" width="0" style="30" hidden="1" customWidth="1"/>
    <col min="12821" max="13056" width="9.140625" style="30"/>
    <col min="13057" max="13057" width="40" style="30" customWidth="1"/>
    <col min="13058" max="13059" width="7.7109375" style="30" customWidth="1"/>
    <col min="13060" max="13060" width="10.7109375" style="30" customWidth="1"/>
    <col min="13061" max="13061" width="7.7109375" style="30" customWidth="1"/>
    <col min="13062" max="13066" width="0" style="30" hidden="1" customWidth="1"/>
    <col min="13067" max="13067" width="14.7109375" style="30" customWidth="1"/>
    <col min="13068" max="13069" width="11.7109375" style="30" customWidth="1"/>
    <col min="13070" max="13070" width="0" style="30" hidden="1" customWidth="1"/>
    <col min="13071" max="13072" width="11.7109375" style="30" customWidth="1"/>
    <col min="13073" max="13074" width="0" style="30" hidden="1" customWidth="1"/>
    <col min="13075" max="13075" width="11.7109375" style="30" customWidth="1"/>
    <col min="13076" max="13076" width="0" style="30" hidden="1" customWidth="1"/>
    <col min="13077" max="13312" width="9.140625" style="30"/>
    <col min="13313" max="13313" width="40" style="30" customWidth="1"/>
    <col min="13314" max="13315" width="7.7109375" style="30" customWidth="1"/>
    <col min="13316" max="13316" width="10.7109375" style="30" customWidth="1"/>
    <col min="13317" max="13317" width="7.7109375" style="30" customWidth="1"/>
    <col min="13318" max="13322" width="0" style="30" hidden="1" customWidth="1"/>
    <col min="13323" max="13323" width="14.7109375" style="30" customWidth="1"/>
    <col min="13324" max="13325" width="11.7109375" style="30" customWidth="1"/>
    <col min="13326" max="13326" width="0" style="30" hidden="1" customWidth="1"/>
    <col min="13327" max="13328" width="11.7109375" style="30" customWidth="1"/>
    <col min="13329" max="13330" width="0" style="30" hidden="1" customWidth="1"/>
    <col min="13331" max="13331" width="11.7109375" style="30" customWidth="1"/>
    <col min="13332" max="13332" width="0" style="30" hidden="1" customWidth="1"/>
    <col min="13333" max="13568" width="9.140625" style="30"/>
    <col min="13569" max="13569" width="40" style="30" customWidth="1"/>
    <col min="13570" max="13571" width="7.7109375" style="30" customWidth="1"/>
    <col min="13572" max="13572" width="10.7109375" style="30" customWidth="1"/>
    <col min="13573" max="13573" width="7.7109375" style="30" customWidth="1"/>
    <col min="13574" max="13578" width="0" style="30" hidden="1" customWidth="1"/>
    <col min="13579" max="13579" width="14.7109375" style="30" customWidth="1"/>
    <col min="13580" max="13581" width="11.7109375" style="30" customWidth="1"/>
    <col min="13582" max="13582" width="0" style="30" hidden="1" customWidth="1"/>
    <col min="13583" max="13584" width="11.7109375" style="30" customWidth="1"/>
    <col min="13585" max="13586" width="0" style="30" hidden="1" customWidth="1"/>
    <col min="13587" max="13587" width="11.7109375" style="30" customWidth="1"/>
    <col min="13588" max="13588" width="0" style="30" hidden="1" customWidth="1"/>
    <col min="13589" max="13824" width="9.140625" style="30"/>
    <col min="13825" max="13825" width="40" style="30" customWidth="1"/>
    <col min="13826" max="13827" width="7.7109375" style="30" customWidth="1"/>
    <col min="13828" max="13828" width="10.7109375" style="30" customWidth="1"/>
    <col min="13829" max="13829" width="7.7109375" style="30" customWidth="1"/>
    <col min="13830" max="13834" width="0" style="30" hidden="1" customWidth="1"/>
    <col min="13835" max="13835" width="14.7109375" style="30" customWidth="1"/>
    <col min="13836" max="13837" width="11.7109375" style="30" customWidth="1"/>
    <col min="13838" max="13838" width="0" style="30" hidden="1" customWidth="1"/>
    <col min="13839" max="13840" width="11.7109375" style="30" customWidth="1"/>
    <col min="13841" max="13842" width="0" style="30" hidden="1" customWidth="1"/>
    <col min="13843" max="13843" width="11.7109375" style="30" customWidth="1"/>
    <col min="13844" max="13844" width="0" style="30" hidden="1" customWidth="1"/>
    <col min="13845" max="14080" width="9.140625" style="30"/>
    <col min="14081" max="14081" width="40" style="30" customWidth="1"/>
    <col min="14082" max="14083" width="7.7109375" style="30" customWidth="1"/>
    <col min="14084" max="14084" width="10.7109375" style="30" customWidth="1"/>
    <col min="14085" max="14085" width="7.7109375" style="30" customWidth="1"/>
    <col min="14086" max="14090" width="0" style="30" hidden="1" customWidth="1"/>
    <col min="14091" max="14091" width="14.7109375" style="30" customWidth="1"/>
    <col min="14092" max="14093" width="11.7109375" style="30" customWidth="1"/>
    <col min="14094" max="14094" width="0" style="30" hidden="1" customWidth="1"/>
    <col min="14095" max="14096" width="11.7109375" style="30" customWidth="1"/>
    <col min="14097" max="14098" width="0" style="30" hidden="1" customWidth="1"/>
    <col min="14099" max="14099" width="11.7109375" style="30" customWidth="1"/>
    <col min="14100" max="14100" width="0" style="30" hidden="1" customWidth="1"/>
    <col min="14101" max="14336" width="9.140625" style="30"/>
    <col min="14337" max="14337" width="40" style="30" customWidth="1"/>
    <col min="14338" max="14339" width="7.7109375" style="30" customWidth="1"/>
    <col min="14340" max="14340" width="10.7109375" style="30" customWidth="1"/>
    <col min="14341" max="14341" width="7.7109375" style="30" customWidth="1"/>
    <col min="14342" max="14346" width="0" style="30" hidden="1" customWidth="1"/>
    <col min="14347" max="14347" width="14.7109375" style="30" customWidth="1"/>
    <col min="14348" max="14349" width="11.7109375" style="30" customWidth="1"/>
    <col min="14350" max="14350" width="0" style="30" hidden="1" customWidth="1"/>
    <col min="14351" max="14352" width="11.7109375" style="30" customWidth="1"/>
    <col min="14353" max="14354" width="0" style="30" hidden="1" customWidth="1"/>
    <col min="14355" max="14355" width="11.7109375" style="30" customWidth="1"/>
    <col min="14356" max="14356" width="0" style="30" hidden="1" customWidth="1"/>
    <col min="14357" max="14592" width="9.140625" style="30"/>
    <col min="14593" max="14593" width="40" style="30" customWidth="1"/>
    <col min="14594" max="14595" width="7.7109375" style="30" customWidth="1"/>
    <col min="14596" max="14596" width="10.7109375" style="30" customWidth="1"/>
    <col min="14597" max="14597" width="7.7109375" style="30" customWidth="1"/>
    <col min="14598" max="14602" width="0" style="30" hidden="1" customWidth="1"/>
    <col min="14603" max="14603" width="14.7109375" style="30" customWidth="1"/>
    <col min="14604" max="14605" width="11.7109375" style="30" customWidth="1"/>
    <col min="14606" max="14606" width="0" style="30" hidden="1" customWidth="1"/>
    <col min="14607" max="14608" width="11.7109375" style="30" customWidth="1"/>
    <col min="14609" max="14610" width="0" style="30" hidden="1" customWidth="1"/>
    <col min="14611" max="14611" width="11.7109375" style="30" customWidth="1"/>
    <col min="14612" max="14612" width="0" style="30" hidden="1" customWidth="1"/>
    <col min="14613" max="14848" width="9.140625" style="30"/>
    <col min="14849" max="14849" width="40" style="30" customWidth="1"/>
    <col min="14850" max="14851" width="7.7109375" style="30" customWidth="1"/>
    <col min="14852" max="14852" width="10.7109375" style="30" customWidth="1"/>
    <col min="14853" max="14853" width="7.7109375" style="30" customWidth="1"/>
    <col min="14854" max="14858" width="0" style="30" hidden="1" customWidth="1"/>
    <col min="14859" max="14859" width="14.7109375" style="30" customWidth="1"/>
    <col min="14860" max="14861" width="11.7109375" style="30" customWidth="1"/>
    <col min="14862" max="14862" width="0" style="30" hidden="1" customWidth="1"/>
    <col min="14863" max="14864" width="11.7109375" style="30" customWidth="1"/>
    <col min="14865" max="14866" width="0" style="30" hidden="1" customWidth="1"/>
    <col min="14867" max="14867" width="11.7109375" style="30" customWidth="1"/>
    <col min="14868" max="14868" width="0" style="30" hidden="1" customWidth="1"/>
    <col min="14869" max="15104" width="9.140625" style="30"/>
    <col min="15105" max="15105" width="40" style="30" customWidth="1"/>
    <col min="15106" max="15107" width="7.7109375" style="30" customWidth="1"/>
    <col min="15108" max="15108" width="10.7109375" style="30" customWidth="1"/>
    <col min="15109" max="15109" width="7.7109375" style="30" customWidth="1"/>
    <col min="15110" max="15114" width="0" style="30" hidden="1" customWidth="1"/>
    <col min="15115" max="15115" width="14.7109375" style="30" customWidth="1"/>
    <col min="15116" max="15117" width="11.7109375" style="30" customWidth="1"/>
    <col min="15118" max="15118" width="0" style="30" hidden="1" customWidth="1"/>
    <col min="15119" max="15120" width="11.7109375" style="30" customWidth="1"/>
    <col min="15121" max="15122" width="0" style="30" hidden="1" customWidth="1"/>
    <col min="15123" max="15123" width="11.7109375" style="30" customWidth="1"/>
    <col min="15124" max="15124" width="0" style="30" hidden="1" customWidth="1"/>
    <col min="15125" max="15360" width="9.140625" style="30"/>
    <col min="15361" max="15361" width="40" style="30" customWidth="1"/>
    <col min="15362" max="15363" width="7.7109375" style="30" customWidth="1"/>
    <col min="15364" max="15364" width="10.7109375" style="30" customWidth="1"/>
    <col min="15365" max="15365" width="7.7109375" style="30" customWidth="1"/>
    <col min="15366" max="15370" width="0" style="30" hidden="1" customWidth="1"/>
    <col min="15371" max="15371" width="14.7109375" style="30" customWidth="1"/>
    <col min="15372" max="15373" width="11.7109375" style="30" customWidth="1"/>
    <col min="15374" max="15374" width="0" style="30" hidden="1" customWidth="1"/>
    <col min="15375" max="15376" width="11.7109375" style="30" customWidth="1"/>
    <col min="15377" max="15378" width="0" style="30" hidden="1" customWidth="1"/>
    <col min="15379" max="15379" width="11.7109375" style="30" customWidth="1"/>
    <col min="15380" max="15380" width="0" style="30" hidden="1" customWidth="1"/>
    <col min="15381" max="15616" width="9.140625" style="30"/>
    <col min="15617" max="15617" width="40" style="30" customWidth="1"/>
    <col min="15618" max="15619" width="7.7109375" style="30" customWidth="1"/>
    <col min="15620" max="15620" width="10.7109375" style="30" customWidth="1"/>
    <col min="15621" max="15621" width="7.7109375" style="30" customWidth="1"/>
    <col min="15622" max="15626" width="0" style="30" hidden="1" customWidth="1"/>
    <col min="15627" max="15627" width="14.7109375" style="30" customWidth="1"/>
    <col min="15628" max="15629" width="11.7109375" style="30" customWidth="1"/>
    <col min="15630" max="15630" width="0" style="30" hidden="1" customWidth="1"/>
    <col min="15631" max="15632" width="11.7109375" style="30" customWidth="1"/>
    <col min="15633" max="15634" width="0" style="30" hidden="1" customWidth="1"/>
    <col min="15635" max="15635" width="11.7109375" style="30" customWidth="1"/>
    <col min="15636" max="15636" width="0" style="30" hidden="1" customWidth="1"/>
    <col min="15637" max="15872" width="9.140625" style="30"/>
    <col min="15873" max="15873" width="40" style="30" customWidth="1"/>
    <col min="15874" max="15875" width="7.7109375" style="30" customWidth="1"/>
    <col min="15876" max="15876" width="10.7109375" style="30" customWidth="1"/>
    <col min="15877" max="15877" width="7.7109375" style="30" customWidth="1"/>
    <col min="15878" max="15882" width="0" style="30" hidden="1" customWidth="1"/>
    <col min="15883" max="15883" width="14.7109375" style="30" customWidth="1"/>
    <col min="15884" max="15885" width="11.7109375" style="30" customWidth="1"/>
    <col min="15886" max="15886" width="0" style="30" hidden="1" customWidth="1"/>
    <col min="15887" max="15888" width="11.7109375" style="30" customWidth="1"/>
    <col min="15889" max="15890" width="0" style="30" hidden="1" customWidth="1"/>
    <col min="15891" max="15891" width="11.7109375" style="30" customWidth="1"/>
    <col min="15892" max="15892" width="0" style="30" hidden="1" customWidth="1"/>
    <col min="15893" max="16128" width="9.140625" style="30"/>
    <col min="16129" max="16129" width="40" style="30" customWidth="1"/>
    <col min="16130" max="16131" width="7.7109375" style="30" customWidth="1"/>
    <col min="16132" max="16132" width="10.7109375" style="30" customWidth="1"/>
    <col min="16133" max="16133" width="7.7109375" style="30" customWidth="1"/>
    <col min="16134" max="16138" width="0" style="30" hidden="1" customWidth="1"/>
    <col min="16139" max="16139" width="14.7109375" style="30" customWidth="1"/>
    <col min="16140" max="16141" width="11.7109375" style="30" customWidth="1"/>
    <col min="16142" max="16142" width="0" style="30" hidden="1" customWidth="1"/>
    <col min="16143" max="16144" width="11.7109375" style="30" customWidth="1"/>
    <col min="16145" max="16146" width="0" style="30" hidden="1" customWidth="1"/>
    <col min="16147" max="16147" width="11.7109375" style="30" customWidth="1"/>
    <col min="16148" max="16148" width="0" style="30" hidden="1" customWidth="1"/>
    <col min="16149" max="16384" width="9.140625" style="30"/>
  </cols>
  <sheetData>
    <row r="1" spans="1:20" ht="15" customHeight="1">
      <c r="A1" s="192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24"/>
      <c r="M1" s="24"/>
      <c r="N1" s="24"/>
      <c r="O1" s="24"/>
      <c r="P1" s="24"/>
      <c r="Q1" s="24"/>
      <c r="R1" s="24"/>
      <c r="S1" s="24"/>
      <c r="T1" s="24"/>
    </row>
    <row r="2" spans="1:20" ht="15.2" customHeight="1">
      <c r="A2" s="192" t="s">
        <v>58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24"/>
      <c r="M2" s="24"/>
      <c r="N2" s="24"/>
      <c r="O2" s="24"/>
      <c r="P2" s="24"/>
      <c r="Q2" s="24"/>
      <c r="R2" s="24"/>
      <c r="S2" s="24"/>
      <c r="T2" s="24"/>
    </row>
    <row r="3" spans="1:20" ht="17.45" customHeight="1">
      <c r="A3" s="194" t="s">
        <v>59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</row>
    <row r="4" spans="1:20" ht="15.75" customHeight="1">
      <c r="A4" s="196" t="s">
        <v>60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</row>
    <row r="5" spans="1:20" ht="12.75" customHeight="1">
      <c r="A5" s="198" t="s">
        <v>61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</row>
    <row r="6" spans="1:20" ht="26.25" customHeight="1">
      <c r="A6" s="200" t="s">
        <v>62</v>
      </c>
      <c r="B6" s="200" t="s">
        <v>63</v>
      </c>
      <c r="C6" s="200" t="s">
        <v>64</v>
      </c>
      <c r="D6" s="200" t="s">
        <v>65</v>
      </c>
      <c r="E6" s="200" t="s">
        <v>66</v>
      </c>
      <c r="F6" s="200" t="s">
        <v>67</v>
      </c>
      <c r="G6" s="200" t="s">
        <v>67</v>
      </c>
      <c r="H6" s="200" t="s">
        <v>67</v>
      </c>
      <c r="I6" s="200" t="s">
        <v>67</v>
      </c>
      <c r="J6" s="200" t="s">
        <v>67</v>
      </c>
      <c r="K6" s="190" t="s">
        <v>68</v>
      </c>
      <c r="L6" s="188" t="s">
        <v>69</v>
      </c>
      <c r="M6" s="188" t="s">
        <v>70</v>
      </c>
      <c r="N6" s="188" t="s">
        <v>67</v>
      </c>
      <c r="O6" s="188" t="s">
        <v>71</v>
      </c>
      <c r="P6" s="190" t="s">
        <v>72</v>
      </c>
      <c r="Q6" s="190" t="s">
        <v>67</v>
      </c>
      <c r="R6" s="26" t="s">
        <v>67</v>
      </c>
      <c r="S6" s="190" t="s">
        <v>73</v>
      </c>
      <c r="T6" s="26" t="s">
        <v>67</v>
      </c>
    </row>
    <row r="7" spans="1:20" ht="15" customHeight="1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191"/>
      <c r="L7" s="189"/>
      <c r="M7" s="189"/>
      <c r="N7" s="189"/>
      <c r="O7" s="189"/>
      <c r="P7" s="191"/>
      <c r="Q7" s="191"/>
      <c r="R7" s="26"/>
      <c r="S7" s="191"/>
      <c r="T7" s="26"/>
    </row>
    <row r="8" spans="1:20" ht="71.25" customHeight="1">
      <c r="A8" s="127" t="s">
        <v>74</v>
      </c>
      <c r="B8" s="128" t="s">
        <v>75</v>
      </c>
      <c r="C8" s="128" t="s">
        <v>76</v>
      </c>
      <c r="D8" s="128" t="s">
        <v>77</v>
      </c>
      <c r="E8" s="128" t="s">
        <v>75</v>
      </c>
      <c r="F8" s="128" t="s">
        <v>75</v>
      </c>
      <c r="G8" s="128"/>
      <c r="H8" s="128"/>
      <c r="I8" s="128"/>
      <c r="J8" s="129">
        <v>0</v>
      </c>
      <c r="K8" s="129">
        <v>25543414.25</v>
      </c>
      <c r="L8" s="129">
        <v>4811651.22</v>
      </c>
      <c r="M8" s="129">
        <v>6825657.1699999999</v>
      </c>
      <c r="N8" s="129">
        <v>0</v>
      </c>
      <c r="O8" s="129">
        <v>5813544.5</v>
      </c>
      <c r="P8" s="129">
        <v>8092561.3600000003</v>
      </c>
      <c r="Q8" s="129">
        <v>0</v>
      </c>
      <c r="R8" s="129">
        <v>24348270.039999999</v>
      </c>
      <c r="S8" s="129">
        <v>24348270.039999999</v>
      </c>
      <c r="T8" s="27">
        <v>24348270.039999999</v>
      </c>
    </row>
    <row r="9" spans="1:20" ht="57" customHeight="1" outlineLevel="1">
      <c r="A9" s="127" t="s">
        <v>78</v>
      </c>
      <c r="B9" s="128" t="s">
        <v>75</v>
      </c>
      <c r="C9" s="128" t="s">
        <v>76</v>
      </c>
      <c r="D9" s="128" t="s">
        <v>79</v>
      </c>
      <c r="E9" s="128" t="s">
        <v>75</v>
      </c>
      <c r="F9" s="128" t="s">
        <v>75</v>
      </c>
      <c r="G9" s="128"/>
      <c r="H9" s="128"/>
      <c r="I9" s="128"/>
      <c r="J9" s="129">
        <v>0</v>
      </c>
      <c r="K9" s="129">
        <v>21510619.25</v>
      </c>
      <c r="L9" s="129">
        <v>4161528.22</v>
      </c>
      <c r="M9" s="129">
        <v>4590471.17</v>
      </c>
      <c r="N9" s="129">
        <v>0</v>
      </c>
      <c r="O9" s="129">
        <v>5011585.82</v>
      </c>
      <c r="P9" s="129">
        <v>7747034.04</v>
      </c>
      <c r="Q9" s="129">
        <v>0</v>
      </c>
      <c r="R9" s="129">
        <v>20323611.280000001</v>
      </c>
      <c r="S9" s="129">
        <v>20323611.280000001</v>
      </c>
      <c r="T9" s="27">
        <v>20323611.280000001</v>
      </c>
    </row>
    <row r="10" spans="1:20" ht="85.5" customHeight="1" outlineLevel="2">
      <c r="A10" s="127" t="s">
        <v>80</v>
      </c>
      <c r="B10" s="128" t="s">
        <v>75</v>
      </c>
      <c r="C10" s="128" t="s">
        <v>76</v>
      </c>
      <c r="D10" s="128" t="s">
        <v>81</v>
      </c>
      <c r="E10" s="128" t="s">
        <v>75</v>
      </c>
      <c r="F10" s="128" t="s">
        <v>75</v>
      </c>
      <c r="G10" s="128"/>
      <c r="H10" s="128"/>
      <c r="I10" s="128"/>
      <c r="J10" s="129">
        <v>0</v>
      </c>
      <c r="K10" s="129">
        <v>8867618.1799999997</v>
      </c>
      <c r="L10" s="129">
        <v>1398339.57</v>
      </c>
      <c r="M10" s="129">
        <v>1750597</v>
      </c>
      <c r="N10" s="129">
        <v>0</v>
      </c>
      <c r="O10" s="129">
        <v>1444369.04</v>
      </c>
      <c r="P10" s="129">
        <v>4274312.57</v>
      </c>
      <c r="Q10" s="129">
        <v>0</v>
      </c>
      <c r="R10" s="129">
        <v>8091285.9100000001</v>
      </c>
      <c r="S10" s="129">
        <v>8091285.9100000001</v>
      </c>
      <c r="T10" s="27">
        <v>8091285.9100000001</v>
      </c>
    </row>
    <row r="11" spans="1:20" ht="42.75" customHeight="1" outlineLevel="3">
      <c r="A11" s="127" t="s">
        <v>82</v>
      </c>
      <c r="B11" s="128" t="s">
        <v>21</v>
      </c>
      <c r="C11" s="128" t="s">
        <v>76</v>
      </c>
      <c r="D11" s="128" t="s">
        <v>81</v>
      </c>
      <c r="E11" s="128" t="s">
        <v>75</v>
      </c>
      <c r="F11" s="128" t="s">
        <v>75</v>
      </c>
      <c r="G11" s="128"/>
      <c r="H11" s="128"/>
      <c r="I11" s="128"/>
      <c r="J11" s="129">
        <v>0</v>
      </c>
      <c r="K11" s="129">
        <v>8867618.1799999997</v>
      </c>
      <c r="L11" s="129">
        <v>1398339.57</v>
      </c>
      <c r="M11" s="129">
        <v>1750597</v>
      </c>
      <c r="N11" s="129">
        <v>0</v>
      </c>
      <c r="O11" s="129">
        <v>1444369.04</v>
      </c>
      <c r="P11" s="129">
        <v>4274312.57</v>
      </c>
      <c r="Q11" s="129">
        <v>0</v>
      </c>
      <c r="R11" s="129">
        <v>8091285.9100000001</v>
      </c>
      <c r="S11" s="129">
        <v>8091285.9100000001</v>
      </c>
      <c r="T11" s="27">
        <v>8091285.9100000001</v>
      </c>
    </row>
    <row r="12" spans="1:20" ht="42.75" customHeight="1" outlineLevel="5">
      <c r="A12" s="127" t="s">
        <v>83</v>
      </c>
      <c r="B12" s="128" t="s">
        <v>21</v>
      </c>
      <c r="C12" s="128" t="s">
        <v>28</v>
      </c>
      <c r="D12" s="128" t="s">
        <v>81</v>
      </c>
      <c r="E12" s="128" t="s">
        <v>31</v>
      </c>
      <c r="F12" s="128" t="s">
        <v>75</v>
      </c>
      <c r="G12" s="128"/>
      <c r="H12" s="128"/>
      <c r="I12" s="128"/>
      <c r="J12" s="129">
        <v>0</v>
      </c>
      <c r="K12" s="129">
        <v>8865218.1799999997</v>
      </c>
      <c r="L12" s="129">
        <v>1397939.57</v>
      </c>
      <c r="M12" s="129">
        <v>1749597</v>
      </c>
      <c r="N12" s="129">
        <v>0</v>
      </c>
      <c r="O12" s="129">
        <v>1443369.04</v>
      </c>
      <c r="P12" s="129">
        <v>4274312.57</v>
      </c>
      <c r="Q12" s="129">
        <v>0</v>
      </c>
      <c r="R12" s="129">
        <v>8091285.9100000001</v>
      </c>
      <c r="S12" s="129">
        <v>8091285.9100000001</v>
      </c>
      <c r="T12" s="27">
        <v>8091285.9100000001</v>
      </c>
    </row>
    <row r="13" spans="1:20" ht="15" customHeight="1" outlineLevel="5">
      <c r="A13" s="127" t="s">
        <v>84</v>
      </c>
      <c r="B13" s="128" t="s">
        <v>21</v>
      </c>
      <c r="C13" s="128" t="s">
        <v>28</v>
      </c>
      <c r="D13" s="128" t="s">
        <v>81</v>
      </c>
      <c r="E13" s="128" t="s">
        <v>32</v>
      </c>
      <c r="F13" s="128" t="s">
        <v>75</v>
      </c>
      <c r="G13" s="128"/>
      <c r="H13" s="128"/>
      <c r="I13" s="128"/>
      <c r="J13" s="129">
        <v>0</v>
      </c>
      <c r="K13" s="129">
        <v>2400</v>
      </c>
      <c r="L13" s="129">
        <v>400</v>
      </c>
      <c r="M13" s="129">
        <v>1000</v>
      </c>
      <c r="N13" s="129">
        <v>0</v>
      </c>
      <c r="O13" s="129">
        <v>1000</v>
      </c>
      <c r="P13" s="129">
        <v>0</v>
      </c>
      <c r="Q13" s="129">
        <v>0</v>
      </c>
      <c r="R13" s="129">
        <v>0</v>
      </c>
      <c r="S13" s="129">
        <v>0</v>
      </c>
      <c r="T13" s="27">
        <v>0</v>
      </c>
    </row>
    <row r="14" spans="1:20" ht="57" customHeight="1" outlineLevel="2">
      <c r="A14" s="127" t="s">
        <v>85</v>
      </c>
      <c r="B14" s="128" t="s">
        <v>75</v>
      </c>
      <c r="C14" s="128" t="s">
        <v>76</v>
      </c>
      <c r="D14" s="128" t="s">
        <v>86</v>
      </c>
      <c r="E14" s="128" t="s">
        <v>75</v>
      </c>
      <c r="F14" s="128" t="s">
        <v>75</v>
      </c>
      <c r="G14" s="128"/>
      <c r="H14" s="128"/>
      <c r="I14" s="128"/>
      <c r="J14" s="129">
        <v>0</v>
      </c>
      <c r="K14" s="129">
        <v>11579277</v>
      </c>
      <c r="L14" s="129">
        <v>2763188.65</v>
      </c>
      <c r="M14" s="129">
        <v>2839874.17</v>
      </c>
      <c r="N14" s="129">
        <v>0</v>
      </c>
      <c r="O14" s="129">
        <v>2835871.37</v>
      </c>
      <c r="P14" s="129">
        <v>3140342.81</v>
      </c>
      <c r="Q14" s="129">
        <v>0</v>
      </c>
      <c r="R14" s="129">
        <v>11471829.32</v>
      </c>
      <c r="S14" s="129">
        <v>11471829.32</v>
      </c>
      <c r="T14" s="27">
        <v>11471829.32</v>
      </c>
    </row>
    <row r="15" spans="1:20" ht="42.75" customHeight="1" outlineLevel="3">
      <c r="A15" s="127" t="s">
        <v>82</v>
      </c>
      <c r="B15" s="128" t="s">
        <v>21</v>
      </c>
      <c r="C15" s="128" t="s">
        <v>76</v>
      </c>
      <c r="D15" s="128" t="s">
        <v>86</v>
      </c>
      <c r="E15" s="128" t="s">
        <v>75</v>
      </c>
      <c r="F15" s="128" t="s">
        <v>75</v>
      </c>
      <c r="G15" s="128"/>
      <c r="H15" s="128"/>
      <c r="I15" s="128"/>
      <c r="J15" s="129">
        <v>0</v>
      </c>
      <c r="K15" s="129">
        <v>11579277</v>
      </c>
      <c r="L15" s="129">
        <v>2763188.65</v>
      </c>
      <c r="M15" s="129">
        <v>2839874.17</v>
      </c>
      <c r="N15" s="129">
        <v>0</v>
      </c>
      <c r="O15" s="129">
        <v>2835871.37</v>
      </c>
      <c r="P15" s="129">
        <v>3140342.81</v>
      </c>
      <c r="Q15" s="129">
        <v>0</v>
      </c>
      <c r="R15" s="129">
        <v>11471829.32</v>
      </c>
      <c r="S15" s="129">
        <v>11471829.32</v>
      </c>
      <c r="T15" s="27">
        <v>11471829.32</v>
      </c>
    </row>
    <row r="16" spans="1:20" ht="15" customHeight="1" outlineLevel="5">
      <c r="A16" s="127" t="s">
        <v>87</v>
      </c>
      <c r="B16" s="128" t="s">
        <v>21</v>
      </c>
      <c r="C16" s="128" t="s">
        <v>28</v>
      </c>
      <c r="D16" s="128" t="s">
        <v>86</v>
      </c>
      <c r="E16" s="128" t="s">
        <v>35</v>
      </c>
      <c r="F16" s="128" t="s">
        <v>75</v>
      </c>
      <c r="G16" s="128"/>
      <c r="H16" s="128"/>
      <c r="I16" s="128"/>
      <c r="J16" s="129">
        <v>0</v>
      </c>
      <c r="K16" s="129">
        <v>7502025</v>
      </c>
      <c r="L16" s="129">
        <v>1875506</v>
      </c>
      <c r="M16" s="129">
        <v>1875506</v>
      </c>
      <c r="N16" s="129">
        <v>0</v>
      </c>
      <c r="O16" s="129">
        <v>1875506</v>
      </c>
      <c r="P16" s="129">
        <v>1875507</v>
      </c>
      <c r="Q16" s="129">
        <v>0</v>
      </c>
      <c r="R16" s="129">
        <v>7502025</v>
      </c>
      <c r="S16" s="129">
        <v>7502025</v>
      </c>
      <c r="T16" s="27">
        <v>7502025</v>
      </c>
    </row>
    <row r="17" spans="1:20" ht="42.75" customHeight="1" outlineLevel="5">
      <c r="A17" s="127" t="s">
        <v>88</v>
      </c>
      <c r="B17" s="128" t="s">
        <v>21</v>
      </c>
      <c r="C17" s="128" t="s">
        <v>28</v>
      </c>
      <c r="D17" s="128" t="s">
        <v>86</v>
      </c>
      <c r="E17" s="128" t="s">
        <v>36</v>
      </c>
      <c r="F17" s="128" t="s">
        <v>75</v>
      </c>
      <c r="G17" s="128"/>
      <c r="H17" s="128"/>
      <c r="I17" s="128"/>
      <c r="J17" s="129">
        <v>0</v>
      </c>
      <c r="K17" s="129">
        <v>75600</v>
      </c>
      <c r="L17" s="129">
        <v>39000</v>
      </c>
      <c r="M17" s="129">
        <v>27701.75</v>
      </c>
      <c r="N17" s="129">
        <v>0</v>
      </c>
      <c r="O17" s="129">
        <v>0</v>
      </c>
      <c r="P17" s="129">
        <v>8898.25</v>
      </c>
      <c r="Q17" s="129">
        <v>0</v>
      </c>
      <c r="R17" s="129">
        <v>66701.75</v>
      </c>
      <c r="S17" s="129">
        <v>66701.75</v>
      </c>
      <c r="T17" s="27">
        <v>66701.75</v>
      </c>
    </row>
    <row r="18" spans="1:20" ht="57" customHeight="1" outlineLevel="5">
      <c r="A18" s="127" t="s">
        <v>89</v>
      </c>
      <c r="B18" s="128" t="s">
        <v>21</v>
      </c>
      <c r="C18" s="128" t="s">
        <v>28</v>
      </c>
      <c r="D18" s="128" t="s">
        <v>86</v>
      </c>
      <c r="E18" s="128" t="s">
        <v>37</v>
      </c>
      <c r="F18" s="128" t="s">
        <v>75</v>
      </c>
      <c r="G18" s="128"/>
      <c r="H18" s="128"/>
      <c r="I18" s="128"/>
      <c r="J18" s="129">
        <v>0</v>
      </c>
      <c r="K18" s="129">
        <v>2285612</v>
      </c>
      <c r="L18" s="129">
        <v>566403</v>
      </c>
      <c r="M18" s="129">
        <v>566403</v>
      </c>
      <c r="N18" s="129">
        <v>0</v>
      </c>
      <c r="O18" s="129">
        <v>681403</v>
      </c>
      <c r="P18" s="129">
        <v>471403</v>
      </c>
      <c r="Q18" s="129">
        <v>0</v>
      </c>
      <c r="R18" s="129">
        <v>2280742.9900000002</v>
      </c>
      <c r="S18" s="129">
        <v>2280742.9900000002</v>
      </c>
      <c r="T18" s="27">
        <v>2280742.9900000002</v>
      </c>
    </row>
    <row r="19" spans="1:20" ht="42.75" customHeight="1" outlineLevel="5">
      <c r="A19" s="127" t="s">
        <v>83</v>
      </c>
      <c r="B19" s="128" t="s">
        <v>21</v>
      </c>
      <c r="C19" s="128" t="s">
        <v>28</v>
      </c>
      <c r="D19" s="128" t="s">
        <v>86</v>
      </c>
      <c r="E19" s="128" t="s">
        <v>31</v>
      </c>
      <c r="F19" s="128" t="s">
        <v>75</v>
      </c>
      <c r="G19" s="128"/>
      <c r="H19" s="128"/>
      <c r="I19" s="128"/>
      <c r="J19" s="129">
        <v>0</v>
      </c>
      <c r="K19" s="129">
        <v>1711040</v>
      </c>
      <c r="L19" s="129">
        <v>281879.65000000002</v>
      </c>
      <c r="M19" s="129">
        <v>370063.42</v>
      </c>
      <c r="N19" s="129">
        <v>0</v>
      </c>
      <c r="O19" s="129">
        <v>278762.37</v>
      </c>
      <c r="P19" s="129">
        <v>780334.56</v>
      </c>
      <c r="Q19" s="129">
        <v>0</v>
      </c>
      <c r="R19" s="129">
        <v>1620048.52</v>
      </c>
      <c r="S19" s="129">
        <v>1620048.52</v>
      </c>
      <c r="T19" s="27">
        <v>1620048.52</v>
      </c>
    </row>
    <row r="20" spans="1:20" ht="15" customHeight="1" outlineLevel="5">
      <c r="A20" s="127" t="s">
        <v>84</v>
      </c>
      <c r="B20" s="128" t="s">
        <v>21</v>
      </c>
      <c r="C20" s="128" t="s">
        <v>28</v>
      </c>
      <c r="D20" s="128" t="s">
        <v>86</v>
      </c>
      <c r="E20" s="128" t="s">
        <v>32</v>
      </c>
      <c r="F20" s="128" t="s">
        <v>75</v>
      </c>
      <c r="G20" s="128"/>
      <c r="H20" s="128"/>
      <c r="I20" s="128"/>
      <c r="J20" s="129">
        <v>0</v>
      </c>
      <c r="K20" s="129">
        <v>5000</v>
      </c>
      <c r="L20" s="129">
        <v>400</v>
      </c>
      <c r="M20" s="129">
        <v>200</v>
      </c>
      <c r="N20" s="129">
        <v>0</v>
      </c>
      <c r="O20" s="129">
        <v>200</v>
      </c>
      <c r="P20" s="129">
        <v>4200</v>
      </c>
      <c r="Q20" s="129">
        <v>0</v>
      </c>
      <c r="R20" s="129">
        <v>2311.06</v>
      </c>
      <c r="S20" s="129">
        <v>2311.06</v>
      </c>
      <c r="T20" s="27">
        <v>2311.06</v>
      </c>
    </row>
    <row r="21" spans="1:20" ht="28.5" customHeight="1" outlineLevel="2">
      <c r="A21" s="127" t="s">
        <v>90</v>
      </c>
      <c r="B21" s="128" t="s">
        <v>75</v>
      </c>
      <c r="C21" s="128" t="s">
        <v>76</v>
      </c>
      <c r="D21" s="128" t="s">
        <v>38</v>
      </c>
      <c r="E21" s="128" t="s">
        <v>75</v>
      </c>
      <c r="F21" s="128" t="s">
        <v>75</v>
      </c>
      <c r="G21" s="128"/>
      <c r="H21" s="128"/>
      <c r="I21" s="128"/>
      <c r="J21" s="129">
        <v>0</v>
      </c>
      <c r="K21" s="129">
        <v>890766.62</v>
      </c>
      <c r="L21" s="129">
        <v>0</v>
      </c>
      <c r="M21" s="129">
        <v>0</v>
      </c>
      <c r="N21" s="129">
        <v>0</v>
      </c>
      <c r="O21" s="129">
        <v>644866.64</v>
      </c>
      <c r="P21" s="129">
        <v>245899.98</v>
      </c>
      <c r="Q21" s="129">
        <v>0</v>
      </c>
      <c r="R21" s="129">
        <v>590976.18000000005</v>
      </c>
      <c r="S21" s="129">
        <v>590976.18000000005</v>
      </c>
      <c r="T21" s="27">
        <v>590976.18000000005</v>
      </c>
    </row>
    <row r="22" spans="1:20" ht="42.75" customHeight="1" outlineLevel="3">
      <c r="A22" s="127" t="s">
        <v>82</v>
      </c>
      <c r="B22" s="128" t="s">
        <v>21</v>
      </c>
      <c r="C22" s="128" t="s">
        <v>76</v>
      </c>
      <c r="D22" s="128" t="s">
        <v>38</v>
      </c>
      <c r="E22" s="128" t="s">
        <v>75</v>
      </c>
      <c r="F22" s="128" t="s">
        <v>75</v>
      </c>
      <c r="G22" s="128"/>
      <c r="H22" s="128"/>
      <c r="I22" s="128"/>
      <c r="J22" s="129">
        <v>0</v>
      </c>
      <c r="K22" s="129">
        <v>890766.62</v>
      </c>
      <c r="L22" s="129">
        <v>0</v>
      </c>
      <c r="M22" s="129">
        <v>0</v>
      </c>
      <c r="N22" s="129">
        <v>0</v>
      </c>
      <c r="O22" s="129">
        <v>644866.64</v>
      </c>
      <c r="P22" s="129">
        <v>245899.98</v>
      </c>
      <c r="Q22" s="129">
        <v>0</v>
      </c>
      <c r="R22" s="129">
        <v>590976.18000000005</v>
      </c>
      <c r="S22" s="129">
        <v>590976.18000000005</v>
      </c>
      <c r="T22" s="27">
        <v>590976.18000000005</v>
      </c>
    </row>
    <row r="23" spans="1:20" ht="15" customHeight="1" outlineLevel="5">
      <c r="A23" s="127" t="s">
        <v>87</v>
      </c>
      <c r="B23" s="128" t="s">
        <v>21</v>
      </c>
      <c r="C23" s="128" t="s">
        <v>28</v>
      </c>
      <c r="D23" s="128" t="s">
        <v>38</v>
      </c>
      <c r="E23" s="128" t="s">
        <v>35</v>
      </c>
      <c r="F23" s="128" t="s">
        <v>75</v>
      </c>
      <c r="G23" s="128"/>
      <c r="H23" s="128"/>
      <c r="I23" s="128"/>
      <c r="J23" s="129">
        <v>0</v>
      </c>
      <c r="K23" s="129">
        <v>440680.97</v>
      </c>
      <c r="L23" s="129">
        <v>0</v>
      </c>
      <c r="M23" s="129">
        <v>0</v>
      </c>
      <c r="N23" s="129">
        <v>0</v>
      </c>
      <c r="O23" s="129">
        <v>306426</v>
      </c>
      <c r="P23" s="129">
        <v>134254.97</v>
      </c>
      <c r="Q23" s="129">
        <v>0</v>
      </c>
      <c r="R23" s="129">
        <v>333079.7</v>
      </c>
      <c r="S23" s="129">
        <v>333079.7</v>
      </c>
      <c r="T23" s="27">
        <v>333079.7</v>
      </c>
    </row>
    <row r="24" spans="1:20" ht="57" customHeight="1" outlineLevel="5">
      <c r="A24" s="127" t="s">
        <v>89</v>
      </c>
      <c r="B24" s="128" t="s">
        <v>21</v>
      </c>
      <c r="C24" s="128" t="s">
        <v>28</v>
      </c>
      <c r="D24" s="128" t="s">
        <v>38</v>
      </c>
      <c r="E24" s="128" t="s">
        <v>37</v>
      </c>
      <c r="F24" s="128" t="s">
        <v>75</v>
      </c>
      <c r="G24" s="128"/>
      <c r="H24" s="128"/>
      <c r="I24" s="128"/>
      <c r="J24" s="129">
        <v>0</v>
      </c>
      <c r="K24" s="129">
        <v>133085.65</v>
      </c>
      <c r="L24" s="129">
        <v>0</v>
      </c>
      <c r="M24" s="129">
        <v>0</v>
      </c>
      <c r="N24" s="129">
        <v>0</v>
      </c>
      <c r="O24" s="129">
        <v>92540.66</v>
      </c>
      <c r="P24" s="129">
        <v>40544.99</v>
      </c>
      <c r="Q24" s="129">
        <v>0</v>
      </c>
      <c r="R24" s="129">
        <v>91550.27</v>
      </c>
      <c r="S24" s="129">
        <v>91550.27</v>
      </c>
      <c r="T24" s="27">
        <v>91550.27</v>
      </c>
    </row>
    <row r="25" spans="1:20" ht="42.75" customHeight="1" outlineLevel="5">
      <c r="A25" s="127" t="s">
        <v>83</v>
      </c>
      <c r="B25" s="128" t="s">
        <v>21</v>
      </c>
      <c r="C25" s="128" t="s">
        <v>28</v>
      </c>
      <c r="D25" s="128" t="s">
        <v>38</v>
      </c>
      <c r="E25" s="128" t="s">
        <v>31</v>
      </c>
      <c r="F25" s="128" t="s">
        <v>75</v>
      </c>
      <c r="G25" s="128"/>
      <c r="H25" s="128"/>
      <c r="I25" s="128"/>
      <c r="J25" s="129">
        <v>0</v>
      </c>
      <c r="K25" s="129">
        <v>317000</v>
      </c>
      <c r="L25" s="129">
        <v>0</v>
      </c>
      <c r="M25" s="129">
        <v>0</v>
      </c>
      <c r="N25" s="129">
        <v>0</v>
      </c>
      <c r="O25" s="129">
        <v>245899.98</v>
      </c>
      <c r="P25" s="129">
        <v>71100.02</v>
      </c>
      <c r="Q25" s="129">
        <v>0</v>
      </c>
      <c r="R25" s="129">
        <v>166346.21</v>
      </c>
      <c r="S25" s="129">
        <v>166346.21</v>
      </c>
      <c r="T25" s="27">
        <v>166346.21</v>
      </c>
    </row>
    <row r="26" spans="1:20" ht="42.75" customHeight="1" outlineLevel="2">
      <c r="A26" s="127" t="s">
        <v>91</v>
      </c>
      <c r="B26" s="128" t="s">
        <v>75</v>
      </c>
      <c r="C26" s="128" t="s">
        <v>76</v>
      </c>
      <c r="D26" s="128" t="s">
        <v>39</v>
      </c>
      <c r="E26" s="128" t="s">
        <v>75</v>
      </c>
      <c r="F26" s="128" t="s">
        <v>75</v>
      </c>
      <c r="G26" s="128"/>
      <c r="H26" s="128"/>
      <c r="I26" s="128"/>
      <c r="J26" s="129">
        <v>0</v>
      </c>
      <c r="K26" s="129">
        <v>172957.45</v>
      </c>
      <c r="L26" s="129">
        <v>0</v>
      </c>
      <c r="M26" s="129">
        <v>0</v>
      </c>
      <c r="N26" s="129">
        <v>0</v>
      </c>
      <c r="O26" s="129">
        <v>86478.77</v>
      </c>
      <c r="P26" s="129">
        <v>86478.68</v>
      </c>
      <c r="Q26" s="129">
        <v>0</v>
      </c>
      <c r="R26" s="129">
        <v>169519.87</v>
      </c>
      <c r="S26" s="129">
        <v>169519.87</v>
      </c>
      <c r="T26" s="27">
        <v>169519.87</v>
      </c>
    </row>
    <row r="27" spans="1:20" ht="42.75" customHeight="1" outlineLevel="3">
      <c r="A27" s="127" t="s">
        <v>82</v>
      </c>
      <c r="B27" s="128" t="s">
        <v>21</v>
      </c>
      <c r="C27" s="128" t="s">
        <v>76</v>
      </c>
      <c r="D27" s="128" t="s">
        <v>39</v>
      </c>
      <c r="E27" s="128" t="s">
        <v>75</v>
      </c>
      <c r="F27" s="128" t="s">
        <v>75</v>
      </c>
      <c r="G27" s="128"/>
      <c r="H27" s="128"/>
      <c r="I27" s="128"/>
      <c r="J27" s="129">
        <v>0</v>
      </c>
      <c r="K27" s="129">
        <v>172957.45</v>
      </c>
      <c r="L27" s="129">
        <v>0</v>
      </c>
      <c r="M27" s="129">
        <v>0</v>
      </c>
      <c r="N27" s="129">
        <v>0</v>
      </c>
      <c r="O27" s="129">
        <v>86478.77</v>
      </c>
      <c r="P27" s="129">
        <v>86478.68</v>
      </c>
      <c r="Q27" s="129">
        <v>0</v>
      </c>
      <c r="R27" s="129">
        <v>169519.87</v>
      </c>
      <c r="S27" s="129">
        <v>169519.87</v>
      </c>
      <c r="T27" s="27">
        <v>169519.87</v>
      </c>
    </row>
    <row r="28" spans="1:20" ht="15" customHeight="1" outlineLevel="5">
      <c r="A28" s="127" t="s">
        <v>87</v>
      </c>
      <c r="B28" s="128" t="s">
        <v>21</v>
      </c>
      <c r="C28" s="128" t="s">
        <v>28</v>
      </c>
      <c r="D28" s="128" t="s">
        <v>39</v>
      </c>
      <c r="E28" s="128" t="s">
        <v>35</v>
      </c>
      <c r="F28" s="128" t="s">
        <v>75</v>
      </c>
      <c r="G28" s="128"/>
      <c r="H28" s="128"/>
      <c r="I28" s="128"/>
      <c r="J28" s="129">
        <v>0</v>
      </c>
      <c r="K28" s="129">
        <v>132839.9</v>
      </c>
      <c r="L28" s="129">
        <v>0</v>
      </c>
      <c r="M28" s="129">
        <v>0</v>
      </c>
      <c r="N28" s="129">
        <v>0</v>
      </c>
      <c r="O28" s="129">
        <v>66419.95</v>
      </c>
      <c r="P28" s="129">
        <v>66419.95</v>
      </c>
      <c r="Q28" s="129">
        <v>0</v>
      </c>
      <c r="R28" s="129">
        <v>132839.9</v>
      </c>
      <c r="S28" s="129">
        <v>132839.9</v>
      </c>
      <c r="T28" s="27">
        <v>132839.9</v>
      </c>
    </row>
    <row r="29" spans="1:20" ht="57" customHeight="1" outlineLevel="5">
      <c r="A29" s="127" t="s">
        <v>89</v>
      </c>
      <c r="B29" s="128" t="s">
        <v>21</v>
      </c>
      <c r="C29" s="128" t="s">
        <v>28</v>
      </c>
      <c r="D29" s="128" t="s">
        <v>39</v>
      </c>
      <c r="E29" s="128" t="s">
        <v>37</v>
      </c>
      <c r="F29" s="128" t="s">
        <v>75</v>
      </c>
      <c r="G29" s="128"/>
      <c r="H29" s="128"/>
      <c r="I29" s="128"/>
      <c r="J29" s="129">
        <v>0</v>
      </c>
      <c r="K29" s="129">
        <v>40117.550000000003</v>
      </c>
      <c r="L29" s="129">
        <v>0</v>
      </c>
      <c r="M29" s="129">
        <v>0</v>
      </c>
      <c r="N29" s="129">
        <v>0</v>
      </c>
      <c r="O29" s="129">
        <v>20058.82</v>
      </c>
      <c r="P29" s="129">
        <v>20058.73</v>
      </c>
      <c r="Q29" s="129">
        <v>0</v>
      </c>
      <c r="R29" s="129">
        <v>36679.97</v>
      </c>
      <c r="S29" s="129">
        <v>36679.97</v>
      </c>
      <c r="T29" s="27">
        <v>36679.97</v>
      </c>
    </row>
    <row r="30" spans="1:20" ht="42.75" customHeight="1" outlineLevel="1">
      <c r="A30" s="127" t="s">
        <v>92</v>
      </c>
      <c r="B30" s="128" t="s">
        <v>75</v>
      </c>
      <c r="C30" s="128" t="s">
        <v>76</v>
      </c>
      <c r="D30" s="128" t="s">
        <v>93</v>
      </c>
      <c r="E30" s="128" t="s">
        <v>75</v>
      </c>
      <c r="F30" s="128" t="s">
        <v>75</v>
      </c>
      <c r="G30" s="128"/>
      <c r="H30" s="128"/>
      <c r="I30" s="128"/>
      <c r="J30" s="129">
        <v>0</v>
      </c>
      <c r="K30" s="129">
        <v>4032795</v>
      </c>
      <c r="L30" s="129">
        <v>650123</v>
      </c>
      <c r="M30" s="129">
        <v>2235186</v>
      </c>
      <c r="N30" s="129">
        <v>0</v>
      </c>
      <c r="O30" s="129">
        <v>801958.68</v>
      </c>
      <c r="P30" s="129">
        <v>345527.32</v>
      </c>
      <c r="Q30" s="129">
        <v>0</v>
      </c>
      <c r="R30" s="129">
        <v>4024658.76</v>
      </c>
      <c r="S30" s="129">
        <v>4024658.76</v>
      </c>
      <c r="T30" s="27">
        <v>4024658.76</v>
      </c>
    </row>
    <row r="31" spans="1:20" ht="28.5" customHeight="1" outlineLevel="2">
      <c r="A31" s="127" t="s">
        <v>94</v>
      </c>
      <c r="B31" s="128" t="s">
        <v>75</v>
      </c>
      <c r="C31" s="128" t="s">
        <v>76</v>
      </c>
      <c r="D31" s="128" t="s">
        <v>95</v>
      </c>
      <c r="E31" s="128" t="s">
        <v>75</v>
      </c>
      <c r="F31" s="128" t="s">
        <v>75</v>
      </c>
      <c r="G31" s="128"/>
      <c r="H31" s="128"/>
      <c r="I31" s="128"/>
      <c r="J31" s="129">
        <v>0</v>
      </c>
      <c r="K31" s="129">
        <v>75000</v>
      </c>
      <c r="L31" s="129">
        <v>43100</v>
      </c>
      <c r="M31" s="129">
        <v>0</v>
      </c>
      <c r="N31" s="129">
        <v>0</v>
      </c>
      <c r="O31" s="129">
        <v>0</v>
      </c>
      <c r="P31" s="129">
        <v>31900</v>
      </c>
      <c r="Q31" s="129">
        <v>0</v>
      </c>
      <c r="R31" s="129">
        <v>74791</v>
      </c>
      <c r="S31" s="129">
        <v>74791</v>
      </c>
      <c r="T31" s="27">
        <v>74791</v>
      </c>
    </row>
    <row r="32" spans="1:20" ht="42.75" customHeight="1" outlineLevel="3">
      <c r="A32" s="127" t="s">
        <v>82</v>
      </c>
      <c r="B32" s="128" t="s">
        <v>21</v>
      </c>
      <c r="C32" s="128" t="s">
        <v>76</v>
      </c>
      <c r="D32" s="128" t="s">
        <v>95</v>
      </c>
      <c r="E32" s="128" t="s">
        <v>75</v>
      </c>
      <c r="F32" s="128" t="s">
        <v>75</v>
      </c>
      <c r="G32" s="128"/>
      <c r="H32" s="128"/>
      <c r="I32" s="128"/>
      <c r="J32" s="129">
        <v>0</v>
      </c>
      <c r="K32" s="129">
        <v>75000</v>
      </c>
      <c r="L32" s="129">
        <v>43100</v>
      </c>
      <c r="M32" s="129">
        <v>0</v>
      </c>
      <c r="N32" s="129">
        <v>0</v>
      </c>
      <c r="O32" s="129">
        <v>0</v>
      </c>
      <c r="P32" s="129">
        <v>31900</v>
      </c>
      <c r="Q32" s="129">
        <v>0</v>
      </c>
      <c r="R32" s="129">
        <v>74791</v>
      </c>
      <c r="S32" s="129">
        <v>74791</v>
      </c>
      <c r="T32" s="27">
        <v>74791</v>
      </c>
    </row>
    <row r="33" spans="1:20" ht="42.75" customHeight="1" outlineLevel="5">
      <c r="A33" s="127" t="s">
        <v>83</v>
      </c>
      <c r="B33" s="128" t="s">
        <v>21</v>
      </c>
      <c r="C33" s="128" t="s">
        <v>42</v>
      </c>
      <c r="D33" s="128" t="s">
        <v>95</v>
      </c>
      <c r="E33" s="128" t="s">
        <v>31</v>
      </c>
      <c r="F33" s="128" t="s">
        <v>75</v>
      </c>
      <c r="G33" s="128"/>
      <c r="H33" s="128"/>
      <c r="I33" s="128"/>
      <c r="J33" s="129">
        <v>0</v>
      </c>
      <c r="K33" s="129">
        <v>75000</v>
      </c>
      <c r="L33" s="129">
        <v>43100</v>
      </c>
      <c r="M33" s="129">
        <v>0</v>
      </c>
      <c r="N33" s="129">
        <v>0</v>
      </c>
      <c r="O33" s="129">
        <v>0</v>
      </c>
      <c r="P33" s="129">
        <v>31900</v>
      </c>
      <c r="Q33" s="129">
        <v>0</v>
      </c>
      <c r="R33" s="129">
        <v>74791</v>
      </c>
      <c r="S33" s="129">
        <v>74791</v>
      </c>
      <c r="T33" s="27">
        <v>74791</v>
      </c>
    </row>
    <row r="34" spans="1:20" ht="28.5" customHeight="1" outlineLevel="2">
      <c r="A34" s="127" t="s">
        <v>96</v>
      </c>
      <c r="B34" s="128" t="s">
        <v>75</v>
      </c>
      <c r="C34" s="128" t="s">
        <v>76</v>
      </c>
      <c r="D34" s="128" t="s">
        <v>97</v>
      </c>
      <c r="E34" s="128" t="s">
        <v>75</v>
      </c>
      <c r="F34" s="128" t="s">
        <v>75</v>
      </c>
      <c r="G34" s="128"/>
      <c r="H34" s="128"/>
      <c r="I34" s="128"/>
      <c r="J34" s="129">
        <v>0</v>
      </c>
      <c r="K34" s="129">
        <v>3735021</v>
      </c>
      <c r="L34" s="129">
        <v>607023</v>
      </c>
      <c r="M34" s="129">
        <v>2235186</v>
      </c>
      <c r="N34" s="129">
        <v>0</v>
      </c>
      <c r="O34" s="129">
        <v>579184.68000000005</v>
      </c>
      <c r="P34" s="129">
        <v>313627.32</v>
      </c>
      <c r="Q34" s="129">
        <v>0</v>
      </c>
      <c r="R34" s="129">
        <v>3734817.76</v>
      </c>
      <c r="S34" s="129">
        <v>3734817.76</v>
      </c>
      <c r="T34" s="27">
        <v>3734817.76</v>
      </c>
    </row>
    <row r="35" spans="1:20" ht="42.75" customHeight="1" outlineLevel="3">
      <c r="A35" s="127" t="s">
        <v>82</v>
      </c>
      <c r="B35" s="128" t="s">
        <v>21</v>
      </c>
      <c r="C35" s="128" t="s">
        <v>76</v>
      </c>
      <c r="D35" s="128" t="s">
        <v>97</v>
      </c>
      <c r="E35" s="128" t="s">
        <v>75</v>
      </c>
      <c r="F35" s="128" t="s">
        <v>75</v>
      </c>
      <c r="G35" s="128"/>
      <c r="H35" s="128"/>
      <c r="I35" s="128"/>
      <c r="J35" s="129">
        <v>0</v>
      </c>
      <c r="K35" s="129">
        <v>3366000</v>
      </c>
      <c r="L35" s="129">
        <v>500000</v>
      </c>
      <c r="M35" s="129">
        <v>1973188</v>
      </c>
      <c r="N35" s="129">
        <v>0</v>
      </c>
      <c r="O35" s="129">
        <v>579184.68000000005</v>
      </c>
      <c r="P35" s="129">
        <v>313627.32</v>
      </c>
      <c r="Q35" s="129">
        <v>0</v>
      </c>
      <c r="R35" s="129">
        <v>3365797</v>
      </c>
      <c r="S35" s="129">
        <v>3365797</v>
      </c>
      <c r="T35" s="27">
        <v>3365797</v>
      </c>
    </row>
    <row r="36" spans="1:20" ht="42.75" customHeight="1" outlineLevel="5">
      <c r="A36" s="127" t="s">
        <v>83</v>
      </c>
      <c r="B36" s="128" t="s">
        <v>21</v>
      </c>
      <c r="C36" s="128" t="s">
        <v>51</v>
      </c>
      <c r="D36" s="128" t="s">
        <v>97</v>
      </c>
      <c r="E36" s="128" t="s">
        <v>31</v>
      </c>
      <c r="F36" s="128" t="s">
        <v>75</v>
      </c>
      <c r="G36" s="128"/>
      <c r="H36" s="128"/>
      <c r="I36" s="128"/>
      <c r="J36" s="129">
        <v>0</v>
      </c>
      <c r="K36" s="129">
        <v>1136558.8799999999</v>
      </c>
      <c r="L36" s="129">
        <v>0</v>
      </c>
      <c r="M36" s="129">
        <v>763000</v>
      </c>
      <c r="N36" s="129">
        <v>0</v>
      </c>
      <c r="O36" s="129">
        <v>82953.36</v>
      </c>
      <c r="P36" s="129">
        <v>290605.52</v>
      </c>
      <c r="Q36" s="129">
        <v>0</v>
      </c>
      <c r="R36" s="129">
        <v>1136355.8799999999</v>
      </c>
      <c r="S36" s="129">
        <v>1136355.8799999999</v>
      </c>
      <c r="T36" s="27">
        <v>1136355.8799999999</v>
      </c>
    </row>
    <row r="37" spans="1:20" ht="28.5" customHeight="1" outlineLevel="5">
      <c r="A37" s="127" t="s">
        <v>98</v>
      </c>
      <c r="B37" s="128" t="s">
        <v>21</v>
      </c>
      <c r="C37" s="128" t="s">
        <v>49</v>
      </c>
      <c r="D37" s="128" t="s">
        <v>97</v>
      </c>
      <c r="E37" s="128" t="s">
        <v>48</v>
      </c>
      <c r="F37" s="128" t="s">
        <v>75</v>
      </c>
      <c r="G37" s="128"/>
      <c r="H37" s="128"/>
      <c r="I37" s="128"/>
      <c r="J37" s="129">
        <v>0</v>
      </c>
      <c r="K37" s="129">
        <v>210188</v>
      </c>
      <c r="L37" s="129">
        <v>0</v>
      </c>
      <c r="M37" s="129">
        <v>210188</v>
      </c>
      <c r="N37" s="129">
        <v>0</v>
      </c>
      <c r="O37" s="129">
        <v>0</v>
      </c>
      <c r="P37" s="129">
        <v>0</v>
      </c>
      <c r="Q37" s="129">
        <v>0</v>
      </c>
      <c r="R37" s="129">
        <v>210188</v>
      </c>
      <c r="S37" s="129">
        <v>210188</v>
      </c>
      <c r="T37" s="27">
        <v>210188</v>
      </c>
    </row>
    <row r="38" spans="1:20" ht="42.75" customHeight="1" outlineLevel="5">
      <c r="A38" s="127" t="s">
        <v>83</v>
      </c>
      <c r="B38" s="128" t="s">
        <v>21</v>
      </c>
      <c r="C38" s="128" t="s">
        <v>45</v>
      </c>
      <c r="D38" s="128" t="s">
        <v>97</v>
      </c>
      <c r="E38" s="128" t="s">
        <v>31</v>
      </c>
      <c r="F38" s="128" t="s">
        <v>75</v>
      </c>
      <c r="G38" s="128"/>
      <c r="H38" s="128"/>
      <c r="I38" s="128"/>
      <c r="J38" s="129">
        <v>0</v>
      </c>
      <c r="K38" s="129">
        <v>519253.12</v>
      </c>
      <c r="L38" s="129">
        <v>0</v>
      </c>
      <c r="M38" s="129">
        <v>0</v>
      </c>
      <c r="N38" s="129">
        <v>0</v>
      </c>
      <c r="O38" s="129">
        <v>496231.32</v>
      </c>
      <c r="P38" s="129">
        <v>23021.8</v>
      </c>
      <c r="Q38" s="129">
        <v>0</v>
      </c>
      <c r="R38" s="129">
        <v>519253.12</v>
      </c>
      <c r="S38" s="129">
        <v>519253.12</v>
      </c>
      <c r="T38" s="27">
        <v>519253.12</v>
      </c>
    </row>
    <row r="39" spans="1:20" ht="28.5" customHeight="1" outlineLevel="5">
      <c r="A39" s="127" t="s">
        <v>99</v>
      </c>
      <c r="B39" s="128" t="s">
        <v>21</v>
      </c>
      <c r="C39" s="128" t="s">
        <v>52</v>
      </c>
      <c r="D39" s="128" t="s">
        <v>97</v>
      </c>
      <c r="E39" s="128" t="s">
        <v>50</v>
      </c>
      <c r="F39" s="128" t="s">
        <v>75</v>
      </c>
      <c r="G39" s="128"/>
      <c r="H39" s="128"/>
      <c r="I39" s="128"/>
      <c r="J39" s="129">
        <v>0</v>
      </c>
      <c r="K39" s="129">
        <v>1500000</v>
      </c>
      <c r="L39" s="129">
        <v>500000</v>
      </c>
      <c r="M39" s="129">
        <v>1000000</v>
      </c>
      <c r="N39" s="129">
        <v>0</v>
      </c>
      <c r="O39" s="129">
        <v>0</v>
      </c>
      <c r="P39" s="129">
        <v>0</v>
      </c>
      <c r="Q39" s="129">
        <v>0</v>
      </c>
      <c r="R39" s="129">
        <v>1500000</v>
      </c>
      <c r="S39" s="129">
        <v>1500000</v>
      </c>
      <c r="T39" s="27">
        <v>1500000</v>
      </c>
    </row>
    <row r="40" spans="1:20" ht="28.5" customHeight="1" outlineLevel="3">
      <c r="A40" s="127" t="s">
        <v>100</v>
      </c>
      <c r="B40" s="128" t="s">
        <v>25</v>
      </c>
      <c r="C40" s="128" t="s">
        <v>76</v>
      </c>
      <c r="D40" s="128" t="s">
        <v>97</v>
      </c>
      <c r="E40" s="128" t="s">
        <v>75</v>
      </c>
      <c r="F40" s="128" t="s">
        <v>75</v>
      </c>
      <c r="G40" s="128"/>
      <c r="H40" s="128"/>
      <c r="I40" s="128"/>
      <c r="J40" s="129">
        <v>0</v>
      </c>
      <c r="K40" s="129">
        <v>369021</v>
      </c>
      <c r="L40" s="129">
        <v>107023</v>
      </c>
      <c r="M40" s="129">
        <v>261998</v>
      </c>
      <c r="N40" s="129">
        <v>0</v>
      </c>
      <c r="O40" s="129">
        <v>0</v>
      </c>
      <c r="P40" s="129">
        <v>0</v>
      </c>
      <c r="Q40" s="129">
        <v>0</v>
      </c>
      <c r="R40" s="129">
        <v>369020.76</v>
      </c>
      <c r="S40" s="129">
        <v>369020.76</v>
      </c>
      <c r="T40" s="27">
        <v>369020.76</v>
      </c>
    </row>
    <row r="41" spans="1:20" ht="28.5" customHeight="1" outlineLevel="5">
      <c r="A41" s="127" t="s">
        <v>98</v>
      </c>
      <c r="B41" s="128" t="s">
        <v>25</v>
      </c>
      <c r="C41" s="128" t="s">
        <v>49</v>
      </c>
      <c r="D41" s="128" t="s">
        <v>97</v>
      </c>
      <c r="E41" s="128" t="s">
        <v>48</v>
      </c>
      <c r="F41" s="128" t="s">
        <v>75</v>
      </c>
      <c r="G41" s="128"/>
      <c r="H41" s="128"/>
      <c r="I41" s="128"/>
      <c r="J41" s="129">
        <v>0</v>
      </c>
      <c r="K41" s="129">
        <v>369021</v>
      </c>
      <c r="L41" s="129">
        <v>107023</v>
      </c>
      <c r="M41" s="129">
        <v>261998</v>
      </c>
      <c r="N41" s="129">
        <v>0</v>
      </c>
      <c r="O41" s="129">
        <v>0</v>
      </c>
      <c r="P41" s="129">
        <v>0</v>
      </c>
      <c r="Q41" s="129">
        <v>0</v>
      </c>
      <c r="R41" s="129">
        <v>369020.76</v>
      </c>
      <c r="S41" s="129">
        <v>369020.76</v>
      </c>
      <c r="T41" s="27">
        <v>369020.76</v>
      </c>
    </row>
    <row r="42" spans="1:20" ht="28.5" customHeight="1" outlineLevel="2">
      <c r="A42" s="127" t="s">
        <v>101</v>
      </c>
      <c r="B42" s="128" t="s">
        <v>75</v>
      </c>
      <c r="C42" s="128" t="s">
        <v>76</v>
      </c>
      <c r="D42" s="128" t="s">
        <v>54</v>
      </c>
      <c r="E42" s="128" t="s">
        <v>75</v>
      </c>
      <c r="F42" s="128" t="s">
        <v>75</v>
      </c>
      <c r="G42" s="128"/>
      <c r="H42" s="128"/>
      <c r="I42" s="128"/>
      <c r="J42" s="129">
        <v>0</v>
      </c>
      <c r="K42" s="129">
        <v>208200</v>
      </c>
      <c r="L42" s="129">
        <v>0</v>
      </c>
      <c r="M42" s="129">
        <v>0</v>
      </c>
      <c r="N42" s="129">
        <v>0</v>
      </c>
      <c r="O42" s="129">
        <v>208200</v>
      </c>
      <c r="P42" s="129">
        <v>0</v>
      </c>
      <c r="Q42" s="129">
        <v>0</v>
      </c>
      <c r="R42" s="129">
        <v>200981.31</v>
      </c>
      <c r="S42" s="129">
        <v>200981.31</v>
      </c>
      <c r="T42" s="27">
        <v>200981.31</v>
      </c>
    </row>
    <row r="43" spans="1:20" ht="42.75" customHeight="1" outlineLevel="5">
      <c r="A43" s="127" t="s">
        <v>83</v>
      </c>
      <c r="B43" s="128" t="s">
        <v>21</v>
      </c>
      <c r="C43" s="128" t="s">
        <v>42</v>
      </c>
      <c r="D43" s="128" t="s">
        <v>54</v>
      </c>
      <c r="E43" s="128" t="s">
        <v>31</v>
      </c>
      <c r="F43" s="128" t="s">
        <v>75</v>
      </c>
      <c r="G43" s="128"/>
      <c r="H43" s="128"/>
      <c r="I43" s="128"/>
      <c r="J43" s="129">
        <v>0</v>
      </c>
      <c r="K43" s="129">
        <v>208200</v>
      </c>
      <c r="L43" s="129">
        <v>0</v>
      </c>
      <c r="M43" s="129">
        <v>0</v>
      </c>
      <c r="N43" s="129">
        <v>0</v>
      </c>
      <c r="O43" s="129">
        <v>208200</v>
      </c>
      <c r="P43" s="129">
        <v>0</v>
      </c>
      <c r="Q43" s="129">
        <v>0</v>
      </c>
      <c r="R43" s="129">
        <v>200981.31</v>
      </c>
      <c r="S43" s="129">
        <v>200981.31</v>
      </c>
      <c r="T43" s="27">
        <v>200981.31</v>
      </c>
    </row>
    <row r="44" spans="1:20" ht="28.5" customHeight="1" outlineLevel="2">
      <c r="A44" s="127" t="s">
        <v>56</v>
      </c>
      <c r="B44" s="128" t="s">
        <v>75</v>
      </c>
      <c r="C44" s="128" t="s">
        <v>76</v>
      </c>
      <c r="D44" s="128" t="s">
        <v>57</v>
      </c>
      <c r="E44" s="128" t="s">
        <v>75</v>
      </c>
      <c r="F44" s="128" t="s">
        <v>75</v>
      </c>
      <c r="G44" s="128"/>
      <c r="H44" s="128"/>
      <c r="I44" s="128"/>
      <c r="J44" s="129">
        <v>0</v>
      </c>
      <c r="K44" s="129">
        <v>14574</v>
      </c>
      <c r="L44" s="129">
        <v>0</v>
      </c>
      <c r="M44" s="129">
        <v>0</v>
      </c>
      <c r="N44" s="129">
        <v>0</v>
      </c>
      <c r="O44" s="129">
        <v>14574</v>
      </c>
      <c r="P44" s="129">
        <v>0</v>
      </c>
      <c r="Q44" s="129">
        <v>0</v>
      </c>
      <c r="R44" s="129">
        <v>14068.69</v>
      </c>
      <c r="S44" s="129">
        <v>14068.69</v>
      </c>
      <c r="T44" s="27">
        <v>14068.69</v>
      </c>
    </row>
    <row r="45" spans="1:20" ht="42.75" customHeight="1" outlineLevel="5">
      <c r="A45" s="127" t="s">
        <v>83</v>
      </c>
      <c r="B45" s="128" t="s">
        <v>21</v>
      </c>
      <c r="C45" s="128" t="s">
        <v>42</v>
      </c>
      <c r="D45" s="128" t="s">
        <v>57</v>
      </c>
      <c r="E45" s="128" t="s">
        <v>31</v>
      </c>
      <c r="F45" s="128" t="s">
        <v>75</v>
      </c>
      <c r="G45" s="128"/>
      <c r="H45" s="128"/>
      <c r="I45" s="128"/>
      <c r="J45" s="129">
        <v>0</v>
      </c>
      <c r="K45" s="129">
        <v>14574</v>
      </c>
      <c r="L45" s="129">
        <v>0</v>
      </c>
      <c r="M45" s="129">
        <v>0</v>
      </c>
      <c r="N45" s="129">
        <v>0</v>
      </c>
      <c r="O45" s="129">
        <v>14574</v>
      </c>
      <c r="P45" s="129">
        <v>0</v>
      </c>
      <c r="Q45" s="129">
        <v>0</v>
      </c>
      <c r="R45" s="129">
        <v>14068.69</v>
      </c>
      <c r="S45" s="129">
        <v>14068.69</v>
      </c>
      <c r="T45" s="27">
        <v>14068.69</v>
      </c>
    </row>
    <row r="46" spans="1:20" ht="12.75" customHeight="1">
      <c r="A46" s="202" t="s">
        <v>102</v>
      </c>
      <c r="B46" s="203"/>
      <c r="C46" s="203"/>
      <c r="D46" s="203"/>
      <c r="E46" s="203"/>
      <c r="F46" s="203"/>
      <c r="G46" s="203"/>
      <c r="H46" s="203"/>
      <c r="I46" s="203"/>
      <c r="J46" s="130">
        <v>0</v>
      </c>
      <c r="K46" s="130">
        <v>25543414.25</v>
      </c>
      <c r="L46" s="130">
        <v>4811651.22</v>
      </c>
      <c r="M46" s="130">
        <v>6825657.1699999999</v>
      </c>
      <c r="N46" s="130">
        <v>0</v>
      </c>
      <c r="O46" s="130">
        <v>5813544.5</v>
      </c>
      <c r="P46" s="130">
        <v>8092561.3600000003</v>
      </c>
      <c r="Q46" s="130">
        <v>0</v>
      </c>
      <c r="R46" s="130">
        <v>24348270.039999999</v>
      </c>
      <c r="S46" s="130">
        <v>24348270.039999999</v>
      </c>
      <c r="T46" s="28">
        <v>24348270.039999999</v>
      </c>
    </row>
    <row r="47" spans="1:20" ht="12.7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4"/>
      <c r="L47" s="24"/>
      <c r="M47" s="24"/>
      <c r="N47" s="24"/>
      <c r="O47" s="24"/>
      <c r="P47" s="24"/>
      <c r="Q47" s="24"/>
      <c r="R47" s="24" t="s">
        <v>67</v>
      </c>
      <c r="S47" s="24"/>
      <c r="T47" s="24" t="s">
        <v>67</v>
      </c>
    </row>
  </sheetData>
  <mergeCells count="24">
    <mergeCell ref="A46:I46"/>
    <mergeCell ref="F6:F7"/>
    <mergeCell ref="G6:G7"/>
    <mergeCell ref="H6:H7"/>
    <mergeCell ref="I6:I7"/>
    <mergeCell ref="J6:J7"/>
    <mergeCell ref="K6:K7"/>
    <mergeCell ref="A6:A7"/>
    <mergeCell ref="B6:B7"/>
    <mergeCell ref="C6:C7"/>
    <mergeCell ref="D6:D7"/>
    <mergeCell ref="E6:E7"/>
    <mergeCell ref="A1:K1"/>
    <mergeCell ref="A2:K2"/>
    <mergeCell ref="A3:T3"/>
    <mergeCell ref="A4:T4"/>
    <mergeCell ref="A5:T5"/>
    <mergeCell ref="M6:M7"/>
    <mergeCell ref="L6:L7"/>
    <mergeCell ref="S6:S7"/>
    <mergeCell ref="P6:P7"/>
    <mergeCell ref="Q6:Q7"/>
    <mergeCell ref="O6:O7"/>
    <mergeCell ref="N6:N7"/>
  </mergeCells>
  <printOptions gridLines="1"/>
  <pageMargins left="0.59027779999999996" right="0.59027779999999996" top="0.59027779999999996" bottom="0.59027779999999996" header="0.39374999999999999" footer="0.39374999999999999"/>
  <pageSetup paperSize="9" scale="85" fitToHeight="200" orientation="landscape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R25"/>
  <sheetViews>
    <sheetView showGridLines="0" workbookViewId="0">
      <pane ySplit="4" topLeftCell="A5" activePane="bottomLeft" state="frozen"/>
      <selection pane="bottomLeft" activeCell="G5" sqref="G5"/>
    </sheetView>
  </sheetViews>
  <sheetFormatPr defaultRowHeight="15" outlineLevelRow="5"/>
  <cols>
    <col min="1" max="1" width="50.42578125" style="43" customWidth="1"/>
    <col min="2" max="2" width="8.7109375" style="43" customWidth="1"/>
    <col min="3" max="4" width="7.42578125" style="43" customWidth="1"/>
    <col min="5" max="5" width="12.7109375" style="43" customWidth="1"/>
    <col min="6" max="6" width="8.7109375" style="43" customWidth="1"/>
    <col min="7" max="10" width="16.7109375" style="44" customWidth="1"/>
    <col min="11" max="16" width="0.140625" style="43" customWidth="1"/>
    <col min="17" max="17" width="9.140625" style="43" customWidth="1"/>
    <col min="18" max="16384" width="9.140625" style="30"/>
  </cols>
  <sheetData>
    <row r="1" spans="1:18" ht="15" customHeight="1">
      <c r="A1" s="205" t="s">
        <v>130</v>
      </c>
      <c r="B1" s="205"/>
      <c r="C1" s="205"/>
      <c r="D1" s="205"/>
      <c r="E1" s="205"/>
      <c r="F1" s="205"/>
      <c r="G1" s="205"/>
      <c r="H1" s="205"/>
      <c r="I1" s="205"/>
      <c r="J1" s="205"/>
      <c r="K1" s="59"/>
      <c r="L1" s="59"/>
      <c r="M1" s="59"/>
      <c r="N1" s="59"/>
      <c r="O1" s="59"/>
      <c r="P1" s="59"/>
      <c r="Q1" s="59"/>
    </row>
    <row r="2" spans="1:18" ht="12.75" customHeight="1">
      <c r="A2" s="58"/>
      <c r="B2" s="57"/>
      <c r="C2" s="57"/>
      <c r="D2" s="57"/>
      <c r="E2" s="57"/>
      <c r="F2" s="57"/>
      <c r="G2" s="56"/>
      <c r="H2" s="56"/>
      <c r="I2" s="56"/>
      <c r="J2" s="56"/>
      <c r="K2" s="55"/>
      <c r="L2" s="55"/>
      <c r="M2" s="55"/>
      <c r="N2" s="55"/>
      <c r="O2" s="55"/>
      <c r="P2" s="55"/>
      <c r="Q2" s="55"/>
    </row>
    <row r="3" spans="1:18" ht="15.2" customHeight="1">
      <c r="A3" s="206" t="s">
        <v>107</v>
      </c>
      <c r="B3" s="206" t="s">
        <v>108</v>
      </c>
      <c r="C3" s="207"/>
      <c r="D3" s="207"/>
      <c r="E3" s="207"/>
      <c r="F3" s="208"/>
      <c r="G3" s="204" t="s">
        <v>109</v>
      </c>
      <c r="H3" s="204"/>
      <c r="I3" s="204"/>
      <c r="J3" s="204"/>
      <c r="K3" s="51"/>
      <c r="L3" s="45"/>
      <c r="M3" s="45"/>
      <c r="N3" s="45"/>
      <c r="O3" s="45"/>
      <c r="P3" s="45"/>
      <c r="Q3" s="45"/>
    </row>
    <row r="4" spans="1:18" ht="24.75" customHeight="1">
      <c r="A4" s="207"/>
      <c r="B4" s="54" t="s">
        <v>5</v>
      </c>
      <c r="C4" s="54" t="s">
        <v>110</v>
      </c>
      <c r="D4" s="54" t="s">
        <v>111</v>
      </c>
      <c r="E4" s="54" t="s">
        <v>7</v>
      </c>
      <c r="F4" s="53" t="s">
        <v>8</v>
      </c>
      <c r="G4" s="52">
        <v>2017</v>
      </c>
      <c r="H4" s="52">
        <v>2018</v>
      </c>
      <c r="I4" s="52">
        <v>2019</v>
      </c>
      <c r="J4" s="52" t="s">
        <v>112</v>
      </c>
      <c r="K4" s="51"/>
      <c r="L4" s="45"/>
      <c r="M4" s="45"/>
      <c r="N4" s="45"/>
      <c r="O4" s="45"/>
      <c r="P4" s="45"/>
      <c r="Q4" s="45"/>
    </row>
    <row r="5" spans="1:18" ht="45">
      <c r="A5" s="60" t="s">
        <v>113</v>
      </c>
      <c r="B5" s="60" t="s">
        <v>18</v>
      </c>
      <c r="C5" s="60" t="s">
        <v>18</v>
      </c>
      <c r="D5" s="60" t="s">
        <v>18</v>
      </c>
      <c r="E5" s="60" t="s">
        <v>77</v>
      </c>
      <c r="F5" s="60" t="s">
        <v>18</v>
      </c>
      <c r="G5" s="61">
        <v>22887797</v>
      </c>
      <c r="H5" s="61">
        <v>21669797</v>
      </c>
      <c r="I5" s="61">
        <v>21669797</v>
      </c>
      <c r="J5" s="61">
        <v>66227391</v>
      </c>
      <c r="K5" s="48"/>
      <c r="L5" s="45"/>
      <c r="M5" s="45"/>
      <c r="N5" s="45"/>
      <c r="O5" s="45"/>
      <c r="P5" s="45"/>
      <c r="Q5" s="45"/>
      <c r="R5" s="29"/>
    </row>
    <row r="6" spans="1:18" ht="47.25" customHeight="1" outlineLevel="1">
      <c r="A6" s="62" t="s">
        <v>114</v>
      </c>
      <c r="B6" s="62" t="s">
        <v>18</v>
      </c>
      <c r="C6" s="62" t="s">
        <v>18</v>
      </c>
      <c r="D6" s="62" t="s">
        <v>18</v>
      </c>
      <c r="E6" s="62" t="s">
        <v>79</v>
      </c>
      <c r="F6" s="62" t="s">
        <v>18</v>
      </c>
      <c r="G6" s="63">
        <v>22604597</v>
      </c>
      <c r="H6" s="63">
        <v>21594797</v>
      </c>
      <c r="I6" s="63">
        <v>21594797</v>
      </c>
      <c r="J6" s="63">
        <v>65794191</v>
      </c>
      <c r="K6" s="48"/>
      <c r="L6" s="45"/>
      <c r="M6" s="45"/>
      <c r="N6" s="45"/>
      <c r="O6" s="45"/>
      <c r="P6" s="45"/>
      <c r="Q6" s="45"/>
      <c r="R6" s="29"/>
    </row>
    <row r="7" spans="1:18" ht="60" outlineLevel="2">
      <c r="A7" s="64" t="s">
        <v>115</v>
      </c>
      <c r="B7" s="64" t="s">
        <v>18</v>
      </c>
      <c r="C7" s="64" t="s">
        <v>18</v>
      </c>
      <c r="D7" s="64" t="s">
        <v>18</v>
      </c>
      <c r="E7" s="64" t="s">
        <v>81</v>
      </c>
      <c r="F7" s="64" t="s">
        <v>18</v>
      </c>
      <c r="G7" s="65">
        <v>9885779</v>
      </c>
      <c r="H7" s="65">
        <v>8875979</v>
      </c>
      <c r="I7" s="65">
        <v>8875979</v>
      </c>
      <c r="J7" s="65">
        <v>27637737</v>
      </c>
      <c r="K7" s="48"/>
      <c r="L7" s="45"/>
      <c r="M7" s="45"/>
      <c r="N7" s="45"/>
      <c r="O7" s="45"/>
      <c r="P7" s="45"/>
      <c r="Q7" s="45"/>
      <c r="R7" s="29"/>
    </row>
    <row r="8" spans="1:18" ht="30" outlineLevel="3">
      <c r="A8" s="66" t="s">
        <v>116</v>
      </c>
      <c r="B8" s="66" t="s">
        <v>21</v>
      </c>
      <c r="C8" s="66" t="s">
        <v>18</v>
      </c>
      <c r="D8" s="66" t="s">
        <v>18</v>
      </c>
      <c r="E8" s="66" t="s">
        <v>81</v>
      </c>
      <c r="F8" s="66" t="s">
        <v>18</v>
      </c>
      <c r="G8" s="67">
        <v>9885779</v>
      </c>
      <c r="H8" s="67">
        <v>8875979</v>
      </c>
      <c r="I8" s="67">
        <v>8875979</v>
      </c>
      <c r="J8" s="67">
        <v>27637737</v>
      </c>
      <c r="K8" s="48"/>
      <c r="L8" s="45"/>
      <c r="M8" s="45"/>
      <c r="N8" s="45"/>
      <c r="O8" s="45"/>
      <c r="P8" s="45"/>
      <c r="Q8" s="45"/>
      <c r="R8" s="29"/>
    </row>
    <row r="9" spans="1:18" ht="31.5" customHeight="1" outlineLevel="5">
      <c r="A9" s="50" t="s">
        <v>119</v>
      </c>
      <c r="B9" s="50" t="s">
        <v>21</v>
      </c>
      <c r="C9" s="50" t="s">
        <v>117</v>
      </c>
      <c r="D9" s="50" t="s">
        <v>118</v>
      </c>
      <c r="E9" s="50" t="s">
        <v>81</v>
      </c>
      <c r="F9" s="50" t="s">
        <v>31</v>
      </c>
      <c r="G9" s="49">
        <v>9883379</v>
      </c>
      <c r="H9" s="49">
        <v>8873579</v>
      </c>
      <c r="I9" s="49">
        <v>8873579</v>
      </c>
      <c r="J9" s="49">
        <v>27630537</v>
      </c>
      <c r="K9" s="48"/>
      <c r="L9" s="45"/>
      <c r="M9" s="45"/>
      <c r="N9" s="45"/>
      <c r="O9" s="45"/>
      <c r="P9" s="45"/>
      <c r="Q9" s="45"/>
      <c r="R9" s="29"/>
    </row>
    <row r="10" spans="1:18" outlineLevel="5">
      <c r="A10" s="50" t="s">
        <v>120</v>
      </c>
      <c r="B10" s="50" t="s">
        <v>21</v>
      </c>
      <c r="C10" s="50" t="s">
        <v>117</v>
      </c>
      <c r="D10" s="50" t="s">
        <v>118</v>
      </c>
      <c r="E10" s="50" t="s">
        <v>81</v>
      </c>
      <c r="F10" s="50" t="s">
        <v>32</v>
      </c>
      <c r="G10" s="49">
        <v>2400</v>
      </c>
      <c r="H10" s="49">
        <v>2400</v>
      </c>
      <c r="I10" s="49">
        <v>2400</v>
      </c>
      <c r="J10" s="49">
        <v>7200</v>
      </c>
      <c r="K10" s="48"/>
      <c r="L10" s="45"/>
      <c r="M10" s="45"/>
      <c r="N10" s="45"/>
      <c r="O10" s="45"/>
      <c r="P10" s="45"/>
      <c r="Q10" s="45"/>
      <c r="R10" s="29"/>
    </row>
    <row r="11" spans="1:18" ht="45" outlineLevel="2">
      <c r="A11" s="64" t="s">
        <v>121</v>
      </c>
      <c r="B11" s="64" t="s">
        <v>18</v>
      </c>
      <c r="C11" s="64" t="s">
        <v>18</v>
      </c>
      <c r="D11" s="64" t="s">
        <v>18</v>
      </c>
      <c r="E11" s="64" t="s">
        <v>86</v>
      </c>
      <c r="F11" s="64" t="s">
        <v>18</v>
      </c>
      <c r="G11" s="65">
        <v>12718818</v>
      </c>
      <c r="H11" s="65">
        <v>12718818</v>
      </c>
      <c r="I11" s="65">
        <v>12718818</v>
      </c>
      <c r="J11" s="65">
        <v>38156454</v>
      </c>
      <c r="K11" s="48"/>
      <c r="L11" s="45"/>
      <c r="M11" s="45"/>
      <c r="N11" s="45"/>
      <c r="O11" s="45"/>
      <c r="P11" s="45"/>
      <c r="Q11" s="45"/>
      <c r="R11" s="29"/>
    </row>
    <row r="12" spans="1:18" ht="30" outlineLevel="3">
      <c r="A12" s="66" t="s">
        <v>116</v>
      </c>
      <c r="B12" s="66" t="s">
        <v>21</v>
      </c>
      <c r="C12" s="66" t="s">
        <v>18</v>
      </c>
      <c r="D12" s="66" t="s">
        <v>18</v>
      </c>
      <c r="E12" s="66" t="s">
        <v>86</v>
      </c>
      <c r="F12" s="66" t="s">
        <v>18</v>
      </c>
      <c r="G12" s="67">
        <v>12718818</v>
      </c>
      <c r="H12" s="67">
        <v>12718818</v>
      </c>
      <c r="I12" s="67">
        <v>12718818</v>
      </c>
      <c r="J12" s="67">
        <v>38156454</v>
      </c>
      <c r="K12" s="48"/>
      <c r="L12" s="45"/>
      <c r="M12" s="45"/>
      <c r="N12" s="45"/>
      <c r="O12" s="45"/>
      <c r="P12" s="45"/>
      <c r="Q12" s="45"/>
      <c r="R12" s="29"/>
    </row>
    <row r="13" spans="1:18" outlineLevel="5">
      <c r="A13" s="50" t="s">
        <v>122</v>
      </c>
      <c r="B13" s="50" t="s">
        <v>21</v>
      </c>
      <c r="C13" s="50" t="s">
        <v>117</v>
      </c>
      <c r="D13" s="50" t="s">
        <v>118</v>
      </c>
      <c r="E13" s="50" t="s">
        <v>86</v>
      </c>
      <c r="F13" s="50" t="s">
        <v>35</v>
      </c>
      <c r="G13" s="49">
        <v>8523158</v>
      </c>
      <c r="H13" s="49">
        <v>8523158</v>
      </c>
      <c r="I13" s="49">
        <v>8523158</v>
      </c>
      <c r="J13" s="49">
        <v>25569474</v>
      </c>
      <c r="K13" s="48"/>
      <c r="L13" s="45"/>
      <c r="M13" s="45"/>
      <c r="N13" s="45"/>
      <c r="O13" s="45"/>
      <c r="P13" s="45"/>
      <c r="Q13" s="45"/>
      <c r="R13" s="29"/>
    </row>
    <row r="14" spans="1:18" ht="30" outlineLevel="5">
      <c r="A14" s="50" t="s">
        <v>123</v>
      </c>
      <c r="B14" s="50" t="s">
        <v>21</v>
      </c>
      <c r="C14" s="50" t="s">
        <v>117</v>
      </c>
      <c r="D14" s="50" t="s">
        <v>118</v>
      </c>
      <c r="E14" s="50" t="s">
        <v>86</v>
      </c>
      <c r="F14" s="50" t="s">
        <v>36</v>
      </c>
      <c r="G14" s="49">
        <v>95600</v>
      </c>
      <c r="H14" s="49">
        <v>95600</v>
      </c>
      <c r="I14" s="49">
        <v>95600</v>
      </c>
      <c r="J14" s="49">
        <v>286800</v>
      </c>
      <c r="K14" s="48"/>
      <c r="L14" s="45"/>
      <c r="M14" s="45"/>
      <c r="N14" s="45"/>
      <c r="O14" s="45"/>
      <c r="P14" s="45"/>
      <c r="Q14" s="45"/>
      <c r="R14" s="29"/>
    </row>
    <row r="15" spans="1:18" ht="45" outlineLevel="5">
      <c r="A15" s="50" t="s">
        <v>124</v>
      </c>
      <c r="B15" s="50" t="s">
        <v>21</v>
      </c>
      <c r="C15" s="50" t="s">
        <v>117</v>
      </c>
      <c r="D15" s="50" t="s">
        <v>118</v>
      </c>
      <c r="E15" s="50" t="s">
        <v>86</v>
      </c>
      <c r="F15" s="50" t="s">
        <v>37</v>
      </c>
      <c r="G15" s="49">
        <v>2573994</v>
      </c>
      <c r="H15" s="49">
        <v>2573994</v>
      </c>
      <c r="I15" s="49">
        <v>2573994</v>
      </c>
      <c r="J15" s="49">
        <v>7721982</v>
      </c>
      <c r="K15" s="48"/>
      <c r="L15" s="45"/>
      <c r="M15" s="45"/>
      <c r="N15" s="45"/>
      <c r="O15" s="45"/>
      <c r="P15" s="45"/>
      <c r="Q15" s="45"/>
      <c r="R15" s="29"/>
    </row>
    <row r="16" spans="1:18" ht="32.25" customHeight="1" outlineLevel="5">
      <c r="A16" s="50" t="s">
        <v>119</v>
      </c>
      <c r="B16" s="50" t="s">
        <v>21</v>
      </c>
      <c r="C16" s="50" t="s">
        <v>117</v>
      </c>
      <c r="D16" s="50" t="s">
        <v>118</v>
      </c>
      <c r="E16" s="50" t="s">
        <v>86</v>
      </c>
      <c r="F16" s="50" t="s">
        <v>31</v>
      </c>
      <c r="G16" s="49">
        <v>1524066</v>
      </c>
      <c r="H16" s="49">
        <v>1524066</v>
      </c>
      <c r="I16" s="49">
        <v>1524066</v>
      </c>
      <c r="J16" s="49">
        <v>4572198</v>
      </c>
      <c r="K16" s="48"/>
      <c r="L16" s="45"/>
      <c r="M16" s="45"/>
      <c r="N16" s="45"/>
      <c r="O16" s="45"/>
      <c r="P16" s="45"/>
      <c r="Q16" s="45"/>
      <c r="R16" s="29"/>
    </row>
    <row r="17" spans="1:18" outlineLevel="5">
      <c r="A17" s="50" t="s">
        <v>120</v>
      </c>
      <c r="B17" s="50" t="s">
        <v>21</v>
      </c>
      <c r="C17" s="50" t="s">
        <v>117</v>
      </c>
      <c r="D17" s="50" t="s">
        <v>118</v>
      </c>
      <c r="E17" s="50" t="s">
        <v>86</v>
      </c>
      <c r="F17" s="50" t="s">
        <v>32</v>
      </c>
      <c r="G17" s="49">
        <v>2000</v>
      </c>
      <c r="H17" s="49">
        <v>2000</v>
      </c>
      <c r="I17" s="49">
        <v>2000</v>
      </c>
      <c r="J17" s="49">
        <v>6000</v>
      </c>
      <c r="K17" s="48"/>
      <c r="L17" s="45"/>
      <c r="M17" s="45"/>
      <c r="N17" s="45"/>
      <c r="O17" s="45"/>
      <c r="P17" s="45"/>
      <c r="Q17" s="45"/>
      <c r="R17" s="29"/>
    </row>
    <row r="18" spans="1:18" ht="45" outlineLevel="1">
      <c r="A18" s="62" t="s">
        <v>125</v>
      </c>
      <c r="B18" s="62" t="s">
        <v>18</v>
      </c>
      <c r="C18" s="62" t="s">
        <v>18</v>
      </c>
      <c r="D18" s="62" t="s">
        <v>18</v>
      </c>
      <c r="E18" s="62" t="s">
        <v>93</v>
      </c>
      <c r="F18" s="62" t="s">
        <v>18</v>
      </c>
      <c r="G18" s="63">
        <v>283200</v>
      </c>
      <c r="H18" s="63">
        <v>75000</v>
      </c>
      <c r="I18" s="63">
        <v>75000</v>
      </c>
      <c r="J18" s="63">
        <v>433200</v>
      </c>
      <c r="K18" s="48"/>
      <c r="L18" s="45"/>
      <c r="M18" s="45"/>
      <c r="N18" s="45"/>
      <c r="O18" s="45"/>
      <c r="P18" s="45"/>
      <c r="Q18" s="45"/>
      <c r="R18" s="29"/>
    </row>
    <row r="19" spans="1:18" ht="30" outlineLevel="2">
      <c r="A19" s="64" t="s">
        <v>126</v>
      </c>
      <c r="B19" s="64" t="s">
        <v>18</v>
      </c>
      <c r="C19" s="64" t="s">
        <v>18</v>
      </c>
      <c r="D19" s="64" t="s">
        <v>18</v>
      </c>
      <c r="E19" s="64" t="s">
        <v>95</v>
      </c>
      <c r="F19" s="64" t="s">
        <v>18</v>
      </c>
      <c r="G19" s="65">
        <v>75000</v>
      </c>
      <c r="H19" s="65">
        <v>75000</v>
      </c>
      <c r="I19" s="65">
        <v>75000</v>
      </c>
      <c r="J19" s="65">
        <v>225000</v>
      </c>
      <c r="K19" s="48"/>
      <c r="L19" s="45"/>
      <c r="M19" s="45"/>
      <c r="N19" s="45"/>
      <c r="O19" s="45"/>
      <c r="P19" s="45"/>
      <c r="Q19" s="45"/>
      <c r="R19" s="29"/>
    </row>
    <row r="20" spans="1:18" ht="30" outlineLevel="3">
      <c r="A20" s="66" t="s">
        <v>116</v>
      </c>
      <c r="B20" s="66" t="s">
        <v>21</v>
      </c>
      <c r="C20" s="66" t="s">
        <v>18</v>
      </c>
      <c r="D20" s="66" t="s">
        <v>18</v>
      </c>
      <c r="E20" s="66" t="s">
        <v>95</v>
      </c>
      <c r="F20" s="66" t="s">
        <v>18</v>
      </c>
      <c r="G20" s="67">
        <v>75000</v>
      </c>
      <c r="H20" s="67">
        <v>75000</v>
      </c>
      <c r="I20" s="67">
        <v>75000</v>
      </c>
      <c r="J20" s="67">
        <v>225000</v>
      </c>
      <c r="K20" s="48"/>
      <c r="L20" s="45"/>
      <c r="M20" s="45"/>
      <c r="N20" s="45"/>
      <c r="O20" s="45"/>
      <c r="P20" s="45"/>
      <c r="Q20" s="45"/>
      <c r="R20" s="29"/>
    </row>
    <row r="21" spans="1:18" ht="30" customHeight="1" outlineLevel="5">
      <c r="A21" s="50" t="s">
        <v>119</v>
      </c>
      <c r="B21" s="50" t="s">
        <v>21</v>
      </c>
      <c r="C21" s="50" t="s">
        <v>117</v>
      </c>
      <c r="D21" s="50" t="s">
        <v>127</v>
      </c>
      <c r="E21" s="50" t="s">
        <v>95</v>
      </c>
      <c r="F21" s="50" t="s">
        <v>31</v>
      </c>
      <c r="G21" s="49">
        <v>75000</v>
      </c>
      <c r="H21" s="49">
        <v>75000</v>
      </c>
      <c r="I21" s="49">
        <v>75000</v>
      </c>
      <c r="J21" s="49">
        <v>225000</v>
      </c>
      <c r="K21" s="48"/>
      <c r="L21" s="45"/>
      <c r="M21" s="45"/>
      <c r="N21" s="45"/>
      <c r="O21" s="45"/>
      <c r="P21" s="45"/>
      <c r="Q21" s="45"/>
      <c r="R21" s="29"/>
    </row>
    <row r="22" spans="1:18" ht="30" outlineLevel="2">
      <c r="A22" s="64" t="s">
        <v>129</v>
      </c>
      <c r="B22" s="64" t="s">
        <v>18</v>
      </c>
      <c r="C22" s="64" t="s">
        <v>18</v>
      </c>
      <c r="D22" s="64" t="s">
        <v>18</v>
      </c>
      <c r="E22" s="64" t="s">
        <v>54</v>
      </c>
      <c r="F22" s="64" t="s">
        <v>18</v>
      </c>
      <c r="G22" s="65">
        <v>208200</v>
      </c>
      <c r="H22" s="65">
        <v>0</v>
      </c>
      <c r="I22" s="65">
        <v>0</v>
      </c>
      <c r="J22" s="65">
        <v>208200</v>
      </c>
      <c r="K22" s="48"/>
      <c r="L22" s="45"/>
      <c r="M22" s="45"/>
      <c r="N22" s="45"/>
      <c r="O22" s="45"/>
      <c r="P22" s="45"/>
      <c r="Q22" s="45"/>
      <c r="R22" s="29"/>
    </row>
    <row r="23" spans="1:18" ht="30" outlineLevel="3">
      <c r="A23" s="66" t="s">
        <v>116</v>
      </c>
      <c r="B23" s="66" t="s">
        <v>21</v>
      </c>
      <c r="C23" s="66" t="s">
        <v>18</v>
      </c>
      <c r="D23" s="66" t="s">
        <v>18</v>
      </c>
      <c r="E23" s="66" t="s">
        <v>54</v>
      </c>
      <c r="F23" s="66" t="s">
        <v>18</v>
      </c>
      <c r="G23" s="67">
        <v>208200</v>
      </c>
      <c r="H23" s="67">
        <v>0</v>
      </c>
      <c r="I23" s="67">
        <v>0</v>
      </c>
      <c r="J23" s="67">
        <v>208200</v>
      </c>
      <c r="K23" s="48"/>
      <c r="L23" s="45"/>
      <c r="M23" s="45"/>
      <c r="N23" s="45"/>
      <c r="O23" s="45"/>
      <c r="P23" s="45"/>
      <c r="Q23" s="45"/>
      <c r="R23" s="29"/>
    </row>
    <row r="24" spans="1:18" ht="31.5" customHeight="1" outlineLevel="5">
      <c r="A24" s="50" t="s">
        <v>119</v>
      </c>
      <c r="B24" s="50" t="s">
        <v>21</v>
      </c>
      <c r="C24" s="50" t="s">
        <v>117</v>
      </c>
      <c r="D24" s="50" t="s">
        <v>127</v>
      </c>
      <c r="E24" s="50" t="s">
        <v>54</v>
      </c>
      <c r="F24" s="50" t="s">
        <v>31</v>
      </c>
      <c r="G24" s="49">
        <v>208200</v>
      </c>
      <c r="H24" s="49">
        <v>0</v>
      </c>
      <c r="I24" s="49">
        <v>0</v>
      </c>
      <c r="J24" s="49">
        <v>208200</v>
      </c>
      <c r="K24" s="48"/>
      <c r="L24" s="45"/>
      <c r="M24" s="45"/>
      <c r="N24" s="45"/>
      <c r="O24" s="45"/>
      <c r="P24" s="45"/>
      <c r="Q24" s="45"/>
      <c r="R24" s="29"/>
    </row>
    <row r="25" spans="1:18" ht="12.75" customHeight="1">
      <c r="A25" s="47"/>
      <c r="B25" s="47"/>
      <c r="C25" s="47"/>
      <c r="D25" s="47"/>
      <c r="E25" s="47"/>
      <c r="F25" s="47"/>
      <c r="G25" s="46"/>
      <c r="H25" s="46"/>
      <c r="I25" s="46"/>
      <c r="J25" s="46"/>
      <c r="K25" s="45"/>
      <c r="L25" s="45"/>
      <c r="M25" s="45"/>
      <c r="N25" s="45"/>
      <c r="O25" s="45"/>
      <c r="P25" s="45"/>
      <c r="Q25" s="45"/>
    </row>
  </sheetData>
  <mergeCells count="4">
    <mergeCell ref="G3:J3"/>
    <mergeCell ref="A1:J1"/>
    <mergeCell ref="A3:A4"/>
    <mergeCell ref="B3:F3"/>
  </mergeCells>
  <pageMargins left="0.59055118110236227" right="0.59055118110236227" top="0.98425196850393704" bottom="0.39370078740157483" header="0.39370078740157483" footer="0.39370078740157483"/>
  <pageSetup paperSize="9" scale="82" fitToHeight="0" orientation="landscape" blackAndWhite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autoPageBreaks="0" fitToPage="1"/>
  </sheetPr>
  <dimension ref="A1:R64"/>
  <sheetViews>
    <sheetView showGridLines="0" workbookViewId="0">
      <pane ySplit="8" topLeftCell="A9" activePane="bottomLeft" state="frozen"/>
      <selection pane="bottomLeft" activeCell="G3" sqref="G3"/>
    </sheetView>
  </sheetViews>
  <sheetFormatPr defaultRowHeight="15.75" outlineLevelRow="5"/>
  <cols>
    <col min="1" max="1" width="40.7109375" style="99" customWidth="1"/>
    <col min="2" max="2" width="8.7109375" style="99" customWidth="1"/>
    <col min="3" max="4" width="7.42578125" style="99" customWidth="1"/>
    <col min="5" max="5" width="12.7109375" style="99" customWidth="1"/>
    <col min="6" max="6" width="8.7109375" style="99" customWidth="1"/>
    <col min="7" max="10" width="16.7109375" style="121" customWidth="1"/>
    <col min="11" max="16" width="0.140625" style="99" customWidth="1"/>
    <col min="17" max="17" width="9.140625" style="99" customWidth="1"/>
    <col min="18" max="256" width="9.140625" style="99"/>
    <col min="257" max="257" width="40.7109375" style="99" customWidth="1"/>
    <col min="258" max="258" width="8.7109375" style="99" customWidth="1"/>
    <col min="259" max="260" width="7.42578125" style="99" customWidth="1"/>
    <col min="261" max="261" width="12.7109375" style="99" customWidth="1"/>
    <col min="262" max="262" width="8.7109375" style="99" customWidth="1"/>
    <col min="263" max="266" width="16.7109375" style="99" customWidth="1"/>
    <col min="267" max="272" width="0.140625" style="99" customWidth="1"/>
    <col min="273" max="273" width="9.140625" style="99" customWidth="1"/>
    <col min="274" max="512" width="9.140625" style="99"/>
    <col min="513" max="513" width="40.7109375" style="99" customWidth="1"/>
    <col min="514" max="514" width="8.7109375" style="99" customWidth="1"/>
    <col min="515" max="516" width="7.42578125" style="99" customWidth="1"/>
    <col min="517" max="517" width="12.7109375" style="99" customWidth="1"/>
    <col min="518" max="518" width="8.7109375" style="99" customWidth="1"/>
    <col min="519" max="522" width="16.7109375" style="99" customWidth="1"/>
    <col min="523" max="528" width="0.140625" style="99" customWidth="1"/>
    <col min="529" max="529" width="9.140625" style="99" customWidth="1"/>
    <col min="530" max="768" width="9.140625" style="99"/>
    <col min="769" max="769" width="40.7109375" style="99" customWidth="1"/>
    <col min="770" max="770" width="8.7109375" style="99" customWidth="1"/>
    <col min="771" max="772" width="7.42578125" style="99" customWidth="1"/>
    <col min="773" max="773" width="12.7109375" style="99" customWidth="1"/>
    <col min="774" max="774" width="8.7109375" style="99" customWidth="1"/>
    <col min="775" max="778" width="16.7109375" style="99" customWidth="1"/>
    <col min="779" max="784" width="0.140625" style="99" customWidth="1"/>
    <col min="785" max="785" width="9.140625" style="99" customWidth="1"/>
    <col min="786" max="1024" width="9.140625" style="99"/>
    <col min="1025" max="1025" width="40.7109375" style="99" customWidth="1"/>
    <col min="1026" max="1026" width="8.7109375" style="99" customWidth="1"/>
    <col min="1027" max="1028" width="7.42578125" style="99" customWidth="1"/>
    <col min="1029" max="1029" width="12.7109375" style="99" customWidth="1"/>
    <col min="1030" max="1030" width="8.7109375" style="99" customWidth="1"/>
    <col min="1031" max="1034" width="16.7109375" style="99" customWidth="1"/>
    <col min="1035" max="1040" width="0.140625" style="99" customWidth="1"/>
    <col min="1041" max="1041" width="9.140625" style="99" customWidth="1"/>
    <col min="1042" max="1280" width="9.140625" style="99"/>
    <col min="1281" max="1281" width="40.7109375" style="99" customWidth="1"/>
    <col min="1282" max="1282" width="8.7109375" style="99" customWidth="1"/>
    <col min="1283" max="1284" width="7.42578125" style="99" customWidth="1"/>
    <col min="1285" max="1285" width="12.7109375" style="99" customWidth="1"/>
    <col min="1286" max="1286" width="8.7109375" style="99" customWidth="1"/>
    <col min="1287" max="1290" width="16.7109375" style="99" customWidth="1"/>
    <col min="1291" max="1296" width="0.140625" style="99" customWidth="1"/>
    <col min="1297" max="1297" width="9.140625" style="99" customWidth="1"/>
    <col min="1298" max="1536" width="9.140625" style="99"/>
    <col min="1537" max="1537" width="40.7109375" style="99" customWidth="1"/>
    <col min="1538" max="1538" width="8.7109375" style="99" customWidth="1"/>
    <col min="1539" max="1540" width="7.42578125" style="99" customWidth="1"/>
    <col min="1541" max="1541" width="12.7109375" style="99" customWidth="1"/>
    <col min="1542" max="1542" width="8.7109375" style="99" customWidth="1"/>
    <col min="1543" max="1546" width="16.7109375" style="99" customWidth="1"/>
    <col min="1547" max="1552" width="0.140625" style="99" customWidth="1"/>
    <col min="1553" max="1553" width="9.140625" style="99" customWidth="1"/>
    <col min="1554" max="1792" width="9.140625" style="99"/>
    <col min="1793" max="1793" width="40.7109375" style="99" customWidth="1"/>
    <col min="1794" max="1794" width="8.7109375" style="99" customWidth="1"/>
    <col min="1795" max="1796" width="7.42578125" style="99" customWidth="1"/>
    <col min="1797" max="1797" width="12.7109375" style="99" customWidth="1"/>
    <col min="1798" max="1798" width="8.7109375" style="99" customWidth="1"/>
    <col min="1799" max="1802" width="16.7109375" style="99" customWidth="1"/>
    <col min="1803" max="1808" width="0.140625" style="99" customWidth="1"/>
    <col min="1809" max="1809" width="9.140625" style="99" customWidth="1"/>
    <col min="1810" max="2048" width="9.140625" style="99"/>
    <col min="2049" max="2049" width="40.7109375" style="99" customWidth="1"/>
    <col min="2050" max="2050" width="8.7109375" style="99" customWidth="1"/>
    <col min="2051" max="2052" width="7.42578125" style="99" customWidth="1"/>
    <col min="2053" max="2053" width="12.7109375" style="99" customWidth="1"/>
    <col min="2054" max="2054" width="8.7109375" style="99" customWidth="1"/>
    <col min="2055" max="2058" width="16.7109375" style="99" customWidth="1"/>
    <col min="2059" max="2064" width="0.140625" style="99" customWidth="1"/>
    <col min="2065" max="2065" width="9.140625" style="99" customWidth="1"/>
    <col min="2066" max="2304" width="9.140625" style="99"/>
    <col min="2305" max="2305" width="40.7109375" style="99" customWidth="1"/>
    <col min="2306" max="2306" width="8.7109375" style="99" customWidth="1"/>
    <col min="2307" max="2308" width="7.42578125" style="99" customWidth="1"/>
    <col min="2309" max="2309" width="12.7109375" style="99" customWidth="1"/>
    <col min="2310" max="2310" width="8.7109375" style="99" customWidth="1"/>
    <col min="2311" max="2314" width="16.7109375" style="99" customWidth="1"/>
    <col min="2315" max="2320" width="0.140625" style="99" customWidth="1"/>
    <col min="2321" max="2321" width="9.140625" style="99" customWidth="1"/>
    <col min="2322" max="2560" width="9.140625" style="99"/>
    <col min="2561" max="2561" width="40.7109375" style="99" customWidth="1"/>
    <col min="2562" max="2562" width="8.7109375" style="99" customWidth="1"/>
    <col min="2563" max="2564" width="7.42578125" style="99" customWidth="1"/>
    <col min="2565" max="2565" width="12.7109375" style="99" customWidth="1"/>
    <col min="2566" max="2566" width="8.7109375" style="99" customWidth="1"/>
    <col min="2567" max="2570" width="16.7109375" style="99" customWidth="1"/>
    <col min="2571" max="2576" width="0.140625" style="99" customWidth="1"/>
    <col min="2577" max="2577" width="9.140625" style="99" customWidth="1"/>
    <col min="2578" max="2816" width="9.140625" style="99"/>
    <col min="2817" max="2817" width="40.7109375" style="99" customWidth="1"/>
    <col min="2818" max="2818" width="8.7109375" style="99" customWidth="1"/>
    <col min="2819" max="2820" width="7.42578125" style="99" customWidth="1"/>
    <col min="2821" max="2821" width="12.7109375" style="99" customWidth="1"/>
    <col min="2822" max="2822" width="8.7109375" style="99" customWidth="1"/>
    <col min="2823" max="2826" width="16.7109375" style="99" customWidth="1"/>
    <col min="2827" max="2832" width="0.140625" style="99" customWidth="1"/>
    <col min="2833" max="2833" width="9.140625" style="99" customWidth="1"/>
    <col min="2834" max="3072" width="9.140625" style="99"/>
    <col min="3073" max="3073" width="40.7109375" style="99" customWidth="1"/>
    <col min="3074" max="3074" width="8.7109375" style="99" customWidth="1"/>
    <col min="3075" max="3076" width="7.42578125" style="99" customWidth="1"/>
    <col min="3077" max="3077" width="12.7109375" style="99" customWidth="1"/>
    <col min="3078" max="3078" width="8.7109375" style="99" customWidth="1"/>
    <col min="3079" max="3082" width="16.7109375" style="99" customWidth="1"/>
    <col min="3083" max="3088" width="0.140625" style="99" customWidth="1"/>
    <col min="3089" max="3089" width="9.140625" style="99" customWidth="1"/>
    <col min="3090" max="3328" width="9.140625" style="99"/>
    <col min="3329" max="3329" width="40.7109375" style="99" customWidth="1"/>
    <col min="3330" max="3330" width="8.7109375" style="99" customWidth="1"/>
    <col min="3331" max="3332" width="7.42578125" style="99" customWidth="1"/>
    <col min="3333" max="3333" width="12.7109375" style="99" customWidth="1"/>
    <col min="3334" max="3334" width="8.7109375" style="99" customWidth="1"/>
    <col min="3335" max="3338" width="16.7109375" style="99" customWidth="1"/>
    <col min="3339" max="3344" width="0.140625" style="99" customWidth="1"/>
    <col min="3345" max="3345" width="9.140625" style="99" customWidth="1"/>
    <col min="3346" max="3584" width="9.140625" style="99"/>
    <col min="3585" max="3585" width="40.7109375" style="99" customWidth="1"/>
    <col min="3586" max="3586" width="8.7109375" style="99" customWidth="1"/>
    <col min="3587" max="3588" width="7.42578125" style="99" customWidth="1"/>
    <col min="3589" max="3589" width="12.7109375" style="99" customWidth="1"/>
    <col min="3590" max="3590" width="8.7109375" style="99" customWidth="1"/>
    <col min="3591" max="3594" width="16.7109375" style="99" customWidth="1"/>
    <col min="3595" max="3600" width="0.140625" style="99" customWidth="1"/>
    <col min="3601" max="3601" width="9.140625" style="99" customWidth="1"/>
    <col min="3602" max="3840" width="9.140625" style="99"/>
    <col min="3841" max="3841" width="40.7109375" style="99" customWidth="1"/>
    <col min="3842" max="3842" width="8.7109375" style="99" customWidth="1"/>
    <col min="3843" max="3844" width="7.42578125" style="99" customWidth="1"/>
    <col min="3845" max="3845" width="12.7109375" style="99" customWidth="1"/>
    <col min="3846" max="3846" width="8.7109375" style="99" customWidth="1"/>
    <col min="3847" max="3850" width="16.7109375" style="99" customWidth="1"/>
    <col min="3851" max="3856" width="0.140625" style="99" customWidth="1"/>
    <col min="3857" max="3857" width="9.140625" style="99" customWidth="1"/>
    <col min="3858" max="4096" width="9.140625" style="99"/>
    <col min="4097" max="4097" width="40.7109375" style="99" customWidth="1"/>
    <col min="4098" max="4098" width="8.7109375" style="99" customWidth="1"/>
    <col min="4099" max="4100" width="7.42578125" style="99" customWidth="1"/>
    <col min="4101" max="4101" width="12.7109375" style="99" customWidth="1"/>
    <col min="4102" max="4102" width="8.7109375" style="99" customWidth="1"/>
    <col min="4103" max="4106" width="16.7109375" style="99" customWidth="1"/>
    <col min="4107" max="4112" width="0.140625" style="99" customWidth="1"/>
    <col min="4113" max="4113" width="9.140625" style="99" customWidth="1"/>
    <col min="4114" max="4352" width="9.140625" style="99"/>
    <col min="4353" max="4353" width="40.7109375" style="99" customWidth="1"/>
    <col min="4354" max="4354" width="8.7109375" style="99" customWidth="1"/>
    <col min="4355" max="4356" width="7.42578125" style="99" customWidth="1"/>
    <col min="4357" max="4357" width="12.7109375" style="99" customWidth="1"/>
    <col min="4358" max="4358" width="8.7109375" style="99" customWidth="1"/>
    <col min="4359" max="4362" width="16.7109375" style="99" customWidth="1"/>
    <col min="4363" max="4368" width="0.140625" style="99" customWidth="1"/>
    <col min="4369" max="4369" width="9.140625" style="99" customWidth="1"/>
    <col min="4370" max="4608" width="9.140625" style="99"/>
    <col min="4609" max="4609" width="40.7109375" style="99" customWidth="1"/>
    <col min="4610" max="4610" width="8.7109375" style="99" customWidth="1"/>
    <col min="4611" max="4612" width="7.42578125" style="99" customWidth="1"/>
    <col min="4613" max="4613" width="12.7109375" style="99" customWidth="1"/>
    <col min="4614" max="4614" width="8.7109375" style="99" customWidth="1"/>
    <col min="4615" max="4618" width="16.7109375" style="99" customWidth="1"/>
    <col min="4619" max="4624" width="0.140625" style="99" customWidth="1"/>
    <col min="4625" max="4625" width="9.140625" style="99" customWidth="1"/>
    <col min="4626" max="4864" width="9.140625" style="99"/>
    <col min="4865" max="4865" width="40.7109375" style="99" customWidth="1"/>
    <col min="4866" max="4866" width="8.7109375" style="99" customWidth="1"/>
    <col min="4867" max="4868" width="7.42578125" style="99" customWidth="1"/>
    <col min="4869" max="4869" width="12.7109375" style="99" customWidth="1"/>
    <col min="4870" max="4870" width="8.7109375" style="99" customWidth="1"/>
    <col min="4871" max="4874" width="16.7109375" style="99" customWidth="1"/>
    <col min="4875" max="4880" width="0.140625" style="99" customWidth="1"/>
    <col min="4881" max="4881" width="9.140625" style="99" customWidth="1"/>
    <col min="4882" max="5120" width="9.140625" style="99"/>
    <col min="5121" max="5121" width="40.7109375" style="99" customWidth="1"/>
    <col min="5122" max="5122" width="8.7109375" style="99" customWidth="1"/>
    <col min="5123" max="5124" width="7.42578125" style="99" customWidth="1"/>
    <col min="5125" max="5125" width="12.7109375" style="99" customWidth="1"/>
    <col min="5126" max="5126" width="8.7109375" style="99" customWidth="1"/>
    <col min="5127" max="5130" width="16.7109375" style="99" customWidth="1"/>
    <col min="5131" max="5136" width="0.140625" style="99" customWidth="1"/>
    <col min="5137" max="5137" width="9.140625" style="99" customWidth="1"/>
    <col min="5138" max="5376" width="9.140625" style="99"/>
    <col min="5377" max="5377" width="40.7109375" style="99" customWidth="1"/>
    <col min="5378" max="5378" width="8.7109375" style="99" customWidth="1"/>
    <col min="5379" max="5380" width="7.42578125" style="99" customWidth="1"/>
    <col min="5381" max="5381" width="12.7109375" style="99" customWidth="1"/>
    <col min="5382" max="5382" width="8.7109375" style="99" customWidth="1"/>
    <col min="5383" max="5386" width="16.7109375" style="99" customWidth="1"/>
    <col min="5387" max="5392" width="0.140625" style="99" customWidth="1"/>
    <col min="5393" max="5393" width="9.140625" style="99" customWidth="1"/>
    <col min="5394" max="5632" width="9.140625" style="99"/>
    <col min="5633" max="5633" width="40.7109375" style="99" customWidth="1"/>
    <col min="5634" max="5634" width="8.7109375" style="99" customWidth="1"/>
    <col min="5635" max="5636" width="7.42578125" style="99" customWidth="1"/>
    <col min="5637" max="5637" width="12.7109375" style="99" customWidth="1"/>
    <col min="5638" max="5638" width="8.7109375" style="99" customWidth="1"/>
    <col min="5639" max="5642" width="16.7109375" style="99" customWidth="1"/>
    <col min="5643" max="5648" width="0.140625" style="99" customWidth="1"/>
    <col min="5649" max="5649" width="9.140625" style="99" customWidth="1"/>
    <col min="5650" max="5888" width="9.140625" style="99"/>
    <col min="5889" max="5889" width="40.7109375" style="99" customWidth="1"/>
    <col min="5890" max="5890" width="8.7109375" style="99" customWidth="1"/>
    <col min="5891" max="5892" width="7.42578125" style="99" customWidth="1"/>
    <col min="5893" max="5893" width="12.7109375" style="99" customWidth="1"/>
    <col min="5894" max="5894" width="8.7109375" style="99" customWidth="1"/>
    <col min="5895" max="5898" width="16.7109375" style="99" customWidth="1"/>
    <col min="5899" max="5904" width="0.140625" style="99" customWidth="1"/>
    <col min="5905" max="5905" width="9.140625" style="99" customWidth="1"/>
    <col min="5906" max="6144" width="9.140625" style="99"/>
    <col min="6145" max="6145" width="40.7109375" style="99" customWidth="1"/>
    <col min="6146" max="6146" width="8.7109375" style="99" customWidth="1"/>
    <col min="6147" max="6148" width="7.42578125" style="99" customWidth="1"/>
    <col min="6149" max="6149" width="12.7109375" style="99" customWidth="1"/>
    <col min="6150" max="6150" width="8.7109375" style="99" customWidth="1"/>
    <col min="6151" max="6154" width="16.7109375" style="99" customWidth="1"/>
    <col min="6155" max="6160" width="0.140625" style="99" customWidth="1"/>
    <col min="6161" max="6161" width="9.140625" style="99" customWidth="1"/>
    <col min="6162" max="6400" width="9.140625" style="99"/>
    <col min="6401" max="6401" width="40.7109375" style="99" customWidth="1"/>
    <col min="6402" max="6402" width="8.7109375" style="99" customWidth="1"/>
    <col min="6403" max="6404" width="7.42578125" style="99" customWidth="1"/>
    <col min="6405" max="6405" width="12.7109375" style="99" customWidth="1"/>
    <col min="6406" max="6406" width="8.7109375" style="99" customWidth="1"/>
    <col min="6407" max="6410" width="16.7109375" style="99" customWidth="1"/>
    <col min="6411" max="6416" width="0.140625" style="99" customWidth="1"/>
    <col min="6417" max="6417" width="9.140625" style="99" customWidth="1"/>
    <col min="6418" max="6656" width="9.140625" style="99"/>
    <col min="6657" max="6657" width="40.7109375" style="99" customWidth="1"/>
    <col min="6658" max="6658" width="8.7109375" style="99" customWidth="1"/>
    <col min="6659" max="6660" width="7.42578125" style="99" customWidth="1"/>
    <col min="6661" max="6661" width="12.7109375" style="99" customWidth="1"/>
    <col min="6662" max="6662" width="8.7109375" style="99" customWidth="1"/>
    <col min="6663" max="6666" width="16.7109375" style="99" customWidth="1"/>
    <col min="6667" max="6672" width="0.140625" style="99" customWidth="1"/>
    <col min="6673" max="6673" width="9.140625" style="99" customWidth="1"/>
    <col min="6674" max="6912" width="9.140625" style="99"/>
    <col min="6913" max="6913" width="40.7109375" style="99" customWidth="1"/>
    <col min="6914" max="6914" width="8.7109375" style="99" customWidth="1"/>
    <col min="6915" max="6916" width="7.42578125" style="99" customWidth="1"/>
    <col min="6917" max="6917" width="12.7109375" style="99" customWidth="1"/>
    <col min="6918" max="6918" width="8.7109375" style="99" customWidth="1"/>
    <col min="6919" max="6922" width="16.7109375" style="99" customWidth="1"/>
    <col min="6923" max="6928" width="0.140625" style="99" customWidth="1"/>
    <col min="6929" max="6929" width="9.140625" style="99" customWidth="1"/>
    <col min="6930" max="7168" width="9.140625" style="99"/>
    <col min="7169" max="7169" width="40.7109375" style="99" customWidth="1"/>
    <col min="7170" max="7170" width="8.7109375" style="99" customWidth="1"/>
    <col min="7171" max="7172" width="7.42578125" style="99" customWidth="1"/>
    <col min="7173" max="7173" width="12.7109375" style="99" customWidth="1"/>
    <col min="7174" max="7174" width="8.7109375" style="99" customWidth="1"/>
    <col min="7175" max="7178" width="16.7109375" style="99" customWidth="1"/>
    <col min="7179" max="7184" width="0.140625" style="99" customWidth="1"/>
    <col min="7185" max="7185" width="9.140625" style="99" customWidth="1"/>
    <col min="7186" max="7424" width="9.140625" style="99"/>
    <col min="7425" max="7425" width="40.7109375" style="99" customWidth="1"/>
    <col min="7426" max="7426" width="8.7109375" style="99" customWidth="1"/>
    <col min="7427" max="7428" width="7.42578125" style="99" customWidth="1"/>
    <col min="7429" max="7429" width="12.7109375" style="99" customWidth="1"/>
    <col min="7430" max="7430" width="8.7109375" style="99" customWidth="1"/>
    <col min="7431" max="7434" width="16.7109375" style="99" customWidth="1"/>
    <col min="7435" max="7440" width="0.140625" style="99" customWidth="1"/>
    <col min="7441" max="7441" width="9.140625" style="99" customWidth="1"/>
    <col min="7442" max="7680" width="9.140625" style="99"/>
    <col min="7681" max="7681" width="40.7109375" style="99" customWidth="1"/>
    <col min="7682" max="7682" width="8.7109375" style="99" customWidth="1"/>
    <col min="7683" max="7684" width="7.42578125" style="99" customWidth="1"/>
    <col min="7685" max="7685" width="12.7109375" style="99" customWidth="1"/>
    <col min="7686" max="7686" width="8.7109375" style="99" customWidth="1"/>
    <col min="7687" max="7690" width="16.7109375" style="99" customWidth="1"/>
    <col min="7691" max="7696" width="0.140625" style="99" customWidth="1"/>
    <col min="7697" max="7697" width="9.140625" style="99" customWidth="1"/>
    <col min="7698" max="7936" width="9.140625" style="99"/>
    <col min="7937" max="7937" width="40.7109375" style="99" customWidth="1"/>
    <col min="7938" max="7938" width="8.7109375" style="99" customWidth="1"/>
    <col min="7939" max="7940" width="7.42578125" style="99" customWidth="1"/>
    <col min="7941" max="7941" width="12.7109375" style="99" customWidth="1"/>
    <col min="7942" max="7942" width="8.7109375" style="99" customWidth="1"/>
    <col min="7943" max="7946" width="16.7109375" style="99" customWidth="1"/>
    <col min="7947" max="7952" width="0.140625" style="99" customWidth="1"/>
    <col min="7953" max="7953" width="9.140625" style="99" customWidth="1"/>
    <col min="7954" max="8192" width="9.140625" style="99"/>
    <col min="8193" max="8193" width="40.7109375" style="99" customWidth="1"/>
    <col min="8194" max="8194" width="8.7109375" style="99" customWidth="1"/>
    <col min="8195" max="8196" width="7.42578125" style="99" customWidth="1"/>
    <col min="8197" max="8197" width="12.7109375" style="99" customWidth="1"/>
    <col min="8198" max="8198" width="8.7109375" style="99" customWidth="1"/>
    <col min="8199" max="8202" width="16.7109375" style="99" customWidth="1"/>
    <col min="8203" max="8208" width="0.140625" style="99" customWidth="1"/>
    <col min="8209" max="8209" width="9.140625" style="99" customWidth="1"/>
    <col min="8210" max="8448" width="9.140625" style="99"/>
    <col min="8449" max="8449" width="40.7109375" style="99" customWidth="1"/>
    <col min="8450" max="8450" width="8.7109375" style="99" customWidth="1"/>
    <col min="8451" max="8452" width="7.42578125" style="99" customWidth="1"/>
    <col min="8453" max="8453" width="12.7109375" style="99" customWidth="1"/>
    <col min="8454" max="8454" width="8.7109375" style="99" customWidth="1"/>
    <col min="8455" max="8458" width="16.7109375" style="99" customWidth="1"/>
    <col min="8459" max="8464" width="0.140625" style="99" customWidth="1"/>
    <col min="8465" max="8465" width="9.140625" style="99" customWidth="1"/>
    <col min="8466" max="8704" width="9.140625" style="99"/>
    <col min="8705" max="8705" width="40.7109375" style="99" customWidth="1"/>
    <col min="8706" max="8706" width="8.7109375" style="99" customWidth="1"/>
    <col min="8707" max="8708" width="7.42578125" style="99" customWidth="1"/>
    <col min="8709" max="8709" width="12.7109375" style="99" customWidth="1"/>
    <col min="8710" max="8710" width="8.7109375" style="99" customWidth="1"/>
    <col min="8711" max="8714" width="16.7109375" style="99" customWidth="1"/>
    <col min="8715" max="8720" width="0.140625" style="99" customWidth="1"/>
    <col min="8721" max="8721" width="9.140625" style="99" customWidth="1"/>
    <col min="8722" max="8960" width="9.140625" style="99"/>
    <col min="8961" max="8961" width="40.7109375" style="99" customWidth="1"/>
    <col min="8962" max="8962" width="8.7109375" style="99" customWidth="1"/>
    <col min="8963" max="8964" width="7.42578125" style="99" customWidth="1"/>
    <col min="8965" max="8965" width="12.7109375" style="99" customWidth="1"/>
    <col min="8966" max="8966" width="8.7109375" style="99" customWidth="1"/>
    <col min="8967" max="8970" width="16.7109375" style="99" customWidth="1"/>
    <col min="8971" max="8976" width="0.140625" style="99" customWidth="1"/>
    <col min="8977" max="8977" width="9.140625" style="99" customWidth="1"/>
    <col min="8978" max="9216" width="9.140625" style="99"/>
    <col min="9217" max="9217" width="40.7109375" style="99" customWidth="1"/>
    <col min="9218" max="9218" width="8.7109375" style="99" customWidth="1"/>
    <col min="9219" max="9220" width="7.42578125" style="99" customWidth="1"/>
    <col min="9221" max="9221" width="12.7109375" style="99" customWidth="1"/>
    <col min="9222" max="9222" width="8.7109375" style="99" customWidth="1"/>
    <col min="9223" max="9226" width="16.7109375" style="99" customWidth="1"/>
    <col min="9227" max="9232" width="0.140625" style="99" customWidth="1"/>
    <col min="9233" max="9233" width="9.140625" style="99" customWidth="1"/>
    <col min="9234" max="9472" width="9.140625" style="99"/>
    <col min="9473" max="9473" width="40.7109375" style="99" customWidth="1"/>
    <col min="9474" max="9474" width="8.7109375" style="99" customWidth="1"/>
    <col min="9475" max="9476" width="7.42578125" style="99" customWidth="1"/>
    <col min="9477" max="9477" width="12.7109375" style="99" customWidth="1"/>
    <col min="9478" max="9478" width="8.7109375" style="99" customWidth="1"/>
    <col min="9479" max="9482" width="16.7109375" style="99" customWidth="1"/>
    <col min="9483" max="9488" width="0.140625" style="99" customWidth="1"/>
    <col min="9489" max="9489" width="9.140625" style="99" customWidth="1"/>
    <col min="9490" max="9728" width="9.140625" style="99"/>
    <col min="9729" max="9729" width="40.7109375" style="99" customWidth="1"/>
    <col min="9730" max="9730" width="8.7109375" style="99" customWidth="1"/>
    <col min="9731" max="9732" width="7.42578125" style="99" customWidth="1"/>
    <col min="9733" max="9733" width="12.7109375" style="99" customWidth="1"/>
    <col min="9734" max="9734" width="8.7109375" style="99" customWidth="1"/>
    <col min="9735" max="9738" width="16.7109375" style="99" customWidth="1"/>
    <col min="9739" max="9744" width="0.140625" style="99" customWidth="1"/>
    <col min="9745" max="9745" width="9.140625" style="99" customWidth="1"/>
    <col min="9746" max="9984" width="9.140625" style="99"/>
    <col min="9985" max="9985" width="40.7109375" style="99" customWidth="1"/>
    <col min="9986" max="9986" width="8.7109375" style="99" customWidth="1"/>
    <col min="9987" max="9988" width="7.42578125" style="99" customWidth="1"/>
    <col min="9989" max="9989" width="12.7109375" style="99" customWidth="1"/>
    <col min="9990" max="9990" width="8.7109375" style="99" customWidth="1"/>
    <col min="9991" max="9994" width="16.7109375" style="99" customWidth="1"/>
    <col min="9995" max="10000" width="0.140625" style="99" customWidth="1"/>
    <col min="10001" max="10001" width="9.140625" style="99" customWidth="1"/>
    <col min="10002" max="10240" width="9.140625" style="99"/>
    <col min="10241" max="10241" width="40.7109375" style="99" customWidth="1"/>
    <col min="10242" max="10242" width="8.7109375" style="99" customWidth="1"/>
    <col min="10243" max="10244" width="7.42578125" style="99" customWidth="1"/>
    <col min="10245" max="10245" width="12.7109375" style="99" customWidth="1"/>
    <col min="10246" max="10246" width="8.7109375" style="99" customWidth="1"/>
    <col min="10247" max="10250" width="16.7109375" style="99" customWidth="1"/>
    <col min="10251" max="10256" width="0.140625" style="99" customWidth="1"/>
    <col min="10257" max="10257" width="9.140625" style="99" customWidth="1"/>
    <col min="10258" max="10496" width="9.140625" style="99"/>
    <col min="10497" max="10497" width="40.7109375" style="99" customWidth="1"/>
    <col min="10498" max="10498" width="8.7109375" style="99" customWidth="1"/>
    <col min="10499" max="10500" width="7.42578125" style="99" customWidth="1"/>
    <col min="10501" max="10501" width="12.7109375" style="99" customWidth="1"/>
    <col min="10502" max="10502" width="8.7109375" style="99" customWidth="1"/>
    <col min="10503" max="10506" width="16.7109375" style="99" customWidth="1"/>
    <col min="10507" max="10512" width="0.140625" style="99" customWidth="1"/>
    <col min="10513" max="10513" width="9.140625" style="99" customWidth="1"/>
    <col min="10514" max="10752" width="9.140625" style="99"/>
    <col min="10753" max="10753" width="40.7109375" style="99" customWidth="1"/>
    <col min="10754" max="10754" width="8.7109375" style="99" customWidth="1"/>
    <col min="10755" max="10756" width="7.42578125" style="99" customWidth="1"/>
    <col min="10757" max="10757" width="12.7109375" style="99" customWidth="1"/>
    <col min="10758" max="10758" width="8.7109375" style="99" customWidth="1"/>
    <col min="10759" max="10762" width="16.7109375" style="99" customWidth="1"/>
    <col min="10763" max="10768" width="0.140625" style="99" customWidth="1"/>
    <col min="10769" max="10769" width="9.140625" style="99" customWidth="1"/>
    <col min="10770" max="11008" width="9.140625" style="99"/>
    <col min="11009" max="11009" width="40.7109375" style="99" customWidth="1"/>
    <col min="11010" max="11010" width="8.7109375" style="99" customWidth="1"/>
    <col min="11011" max="11012" width="7.42578125" style="99" customWidth="1"/>
    <col min="11013" max="11013" width="12.7109375" style="99" customWidth="1"/>
    <col min="11014" max="11014" width="8.7109375" style="99" customWidth="1"/>
    <col min="11015" max="11018" width="16.7109375" style="99" customWidth="1"/>
    <col min="11019" max="11024" width="0.140625" style="99" customWidth="1"/>
    <col min="11025" max="11025" width="9.140625" style="99" customWidth="1"/>
    <col min="11026" max="11264" width="9.140625" style="99"/>
    <col min="11265" max="11265" width="40.7109375" style="99" customWidth="1"/>
    <col min="11266" max="11266" width="8.7109375" style="99" customWidth="1"/>
    <col min="11267" max="11268" width="7.42578125" style="99" customWidth="1"/>
    <col min="11269" max="11269" width="12.7109375" style="99" customWidth="1"/>
    <col min="11270" max="11270" width="8.7109375" style="99" customWidth="1"/>
    <col min="11271" max="11274" width="16.7109375" style="99" customWidth="1"/>
    <col min="11275" max="11280" width="0.140625" style="99" customWidth="1"/>
    <col min="11281" max="11281" width="9.140625" style="99" customWidth="1"/>
    <col min="11282" max="11520" width="9.140625" style="99"/>
    <col min="11521" max="11521" width="40.7109375" style="99" customWidth="1"/>
    <col min="11522" max="11522" width="8.7109375" style="99" customWidth="1"/>
    <col min="11523" max="11524" width="7.42578125" style="99" customWidth="1"/>
    <col min="11525" max="11525" width="12.7109375" style="99" customWidth="1"/>
    <col min="11526" max="11526" width="8.7109375" style="99" customWidth="1"/>
    <col min="11527" max="11530" width="16.7109375" style="99" customWidth="1"/>
    <col min="11531" max="11536" width="0.140625" style="99" customWidth="1"/>
    <col min="11537" max="11537" width="9.140625" style="99" customWidth="1"/>
    <col min="11538" max="11776" width="9.140625" style="99"/>
    <col min="11777" max="11777" width="40.7109375" style="99" customWidth="1"/>
    <col min="11778" max="11778" width="8.7109375" style="99" customWidth="1"/>
    <col min="11779" max="11780" width="7.42578125" style="99" customWidth="1"/>
    <col min="11781" max="11781" width="12.7109375" style="99" customWidth="1"/>
    <col min="11782" max="11782" width="8.7109375" style="99" customWidth="1"/>
    <col min="11783" max="11786" width="16.7109375" style="99" customWidth="1"/>
    <col min="11787" max="11792" width="0.140625" style="99" customWidth="1"/>
    <col min="11793" max="11793" width="9.140625" style="99" customWidth="1"/>
    <col min="11794" max="12032" width="9.140625" style="99"/>
    <col min="12033" max="12033" width="40.7109375" style="99" customWidth="1"/>
    <col min="12034" max="12034" width="8.7109375" style="99" customWidth="1"/>
    <col min="12035" max="12036" width="7.42578125" style="99" customWidth="1"/>
    <col min="12037" max="12037" width="12.7109375" style="99" customWidth="1"/>
    <col min="12038" max="12038" width="8.7109375" style="99" customWidth="1"/>
    <col min="12039" max="12042" width="16.7109375" style="99" customWidth="1"/>
    <col min="12043" max="12048" width="0.140625" style="99" customWidth="1"/>
    <col min="12049" max="12049" width="9.140625" style="99" customWidth="1"/>
    <col min="12050" max="12288" width="9.140625" style="99"/>
    <col min="12289" max="12289" width="40.7109375" style="99" customWidth="1"/>
    <col min="12290" max="12290" width="8.7109375" style="99" customWidth="1"/>
    <col min="12291" max="12292" width="7.42578125" style="99" customWidth="1"/>
    <col min="12293" max="12293" width="12.7109375" style="99" customWidth="1"/>
    <col min="12294" max="12294" width="8.7109375" style="99" customWidth="1"/>
    <col min="12295" max="12298" width="16.7109375" style="99" customWidth="1"/>
    <col min="12299" max="12304" width="0.140625" style="99" customWidth="1"/>
    <col min="12305" max="12305" width="9.140625" style="99" customWidth="1"/>
    <col min="12306" max="12544" width="9.140625" style="99"/>
    <col min="12545" max="12545" width="40.7109375" style="99" customWidth="1"/>
    <col min="12546" max="12546" width="8.7109375" style="99" customWidth="1"/>
    <col min="12547" max="12548" width="7.42578125" style="99" customWidth="1"/>
    <col min="12549" max="12549" width="12.7109375" style="99" customWidth="1"/>
    <col min="12550" max="12550" width="8.7109375" style="99" customWidth="1"/>
    <col min="12551" max="12554" width="16.7109375" style="99" customWidth="1"/>
    <col min="12555" max="12560" width="0.140625" style="99" customWidth="1"/>
    <col min="12561" max="12561" width="9.140625" style="99" customWidth="1"/>
    <col min="12562" max="12800" width="9.140625" style="99"/>
    <col min="12801" max="12801" width="40.7109375" style="99" customWidth="1"/>
    <col min="12802" max="12802" width="8.7109375" style="99" customWidth="1"/>
    <col min="12803" max="12804" width="7.42578125" style="99" customWidth="1"/>
    <col min="12805" max="12805" width="12.7109375" style="99" customWidth="1"/>
    <col min="12806" max="12806" width="8.7109375" style="99" customWidth="1"/>
    <col min="12807" max="12810" width="16.7109375" style="99" customWidth="1"/>
    <col min="12811" max="12816" width="0.140625" style="99" customWidth="1"/>
    <col min="12817" max="12817" width="9.140625" style="99" customWidth="1"/>
    <col min="12818" max="13056" width="9.140625" style="99"/>
    <col min="13057" max="13057" width="40.7109375" style="99" customWidth="1"/>
    <col min="13058" max="13058" width="8.7109375" style="99" customWidth="1"/>
    <col min="13059" max="13060" width="7.42578125" style="99" customWidth="1"/>
    <col min="13061" max="13061" width="12.7109375" style="99" customWidth="1"/>
    <col min="13062" max="13062" width="8.7109375" style="99" customWidth="1"/>
    <col min="13063" max="13066" width="16.7109375" style="99" customWidth="1"/>
    <col min="13067" max="13072" width="0.140625" style="99" customWidth="1"/>
    <col min="13073" max="13073" width="9.140625" style="99" customWidth="1"/>
    <col min="13074" max="13312" width="9.140625" style="99"/>
    <col min="13313" max="13313" width="40.7109375" style="99" customWidth="1"/>
    <col min="13314" max="13314" width="8.7109375" style="99" customWidth="1"/>
    <col min="13315" max="13316" width="7.42578125" style="99" customWidth="1"/>
    <col min="13317" max="13317" width="12.7109375" style="99" customWidth="1"/>
    <col min="13318" max="13318" width="8.7109375" style="99" customWidth="1"/>
    <col min="13319" max="13322" width="16.7109375" style="99" customWidth="1"/>
    <col min="13323" max="13328" width="0.140625" style="99" customWidth="1"/>
    <col min="13329" max="13329" width="9.140625" style="99" customWidth="1"/>
    <col min="13330" max="13568" width="9.140625" style="99"/>
    <col min="13569" max="13569" width="40.7109375" style="99" customWidth="1"/>
    <col min="13570" max="13570" width="8.7109375" style="99" customWidth="1"/>
    <col min="13571" max="13572" width="7.42578125" style="99" customWidth="1"/>
    <col min="13573" max="13573" width="12.7109375" style="99" customWidth="1"/>
    <col min="13574" max="13574" width="8.7109375" style="99" customWidth="1"/>
    <col min="13575" max="13578" width="16.7109375" style="99" customWidth="1"/>
    <col min="13579" max="13584" width="0.140625" style="99" customWidth="1"/>
    <col min="13585" max="13585" width="9.140625" style="99" customWidth="1"/>
    <col min="13586" max="13824" width="9.140625" style="99"/>
    <col min="13825" max="13825" width="40.7109375" style="99" customWidth="1"/>
    <col min="13826" max="13826" width="8.7109375" style="99" customWidth="1"/>
    <col min="13827" max="13828" width="7.42578125" style="99" customWidth="1"/>
    <col min="13829" max="13829" width="12.7109375" style="99" customWidth="1"/>
    <col min="13830" max="13830" width="8.7109375" style="99" customWidth="1"/>
    <col min="13831" max="13834" width="16.7109375" style="99" customWidth="1"/>
    <col min="13835" max="13840" width="0.140625" style="99" customWidth="1"/>
    <col min="13841" max="13841" width="9.140625" style="99" customWidth="1"/>
    <col min="13842" max="14080" width="9.140625" style="99"/>
    <col min="14081" max="14081" width="40.7109375" style="99" customWidth="1"/>
    <col min="14082" max="14082" width="8.7109375" style="99" customWidth="1"/>
    <col min="14083" max="14084" width="7.42578125" style="99" customWidth="1"/>
    <col min="14085" max="14085" width="12.7109375" style="99" customWidth="1"/>
    <col min="14086" max="14086" width="8.7109375" style="99" customWidth="1"/>
    <col min="14087" max="14090" width="16.7109375" style="99" customWidth="1"/>
    <col min="14091" max="14096" width="0.140625" style="99" customWidth="1"/>
    <col min="14097" max="14097" width="9.140625" style="99" customWidth="1"/>
    <col min="14098" max="14336" width="9.140625" style="99"/>
    <col min="14337" max="14337" width="40.7109375" style="99" customWidth="1"/>
    <col min="14338" max="14338" width="8.7109375" style="99" customWidth="1"/>
    <col min="14339" max="14340" width="7.42578125" style="99" customWidth="1"/>
    <col min="14341" max="14341" width="12.7109375" style="99" customWidth="1"/>
    <col min="14342" max="14342" width="8.7109375" style="99" customWidth="1"/>
    <col min="14343" max="14346" width="16.7109375" style="99" customWidth="1"/>
    <col min="14347" max="14352" width="0.140625" style="99" customWidth="1"/>
    <col min="14353" max="14353" width="9.140625" style="99" customWidth="1"/>
    <col min="14354" max="14592" width="9.140625" style="99"/>
    <col min="14593" max="14593" width="40.7109375" style="99" customWidth="1"/>
    <col min="14594" max="14594" width="8.7109375" style="99" customWidth="1"/>
    <col min="14595" max="14596" width="7.42578125" style="99" customWidth="1"/>
    <col min="14597" max="14597" width="12.7109375" style="99" customWidth="1"/>
    <col min="14598" max="14598" width="8.7109375" style="99" customWidth="1"/>
    <col min="14599" max="14602" width="16.7109375" style="99" customWidth="1"/>
    <col min="14603" max="14608" width="0.140625" style="99" customWidth="1"/>
    <col min="14609" max="14609" width="9.140625" style="99" customWidth="1"/>
    <col min="14610" max="14848" width="9.140625" style="99"/>
    <col min="14849" max="14849" width="40.7109375" style="99" customWidth="1"/>
    <col min="14850" max="14850" width="8.7109375" style="99" customWidth="1"/>
    <col min="14851" max="14852" width="7.42578125" style="99" customWidth="1"/>
    <col min="14853" max="14853" width="12.7109375" style="99" customWidth="1"/>
    <col min="14854" max="14854" width="8.7109375" style="99" customWidth="1"/>
    <col min="14855" max="14858" width="16.7109375" style="99" customWidth="1"/>
    <col min="14859" max="14864" width="0.140625" style="99" customWidth="1"/>
    <col min="14865" max="14865" width="9.140625" style="99" customWidth="1"/>
    <col min="14866" max="15104" width="9.140625" style="99"/>
    <col min="15105" max="15105" width="40.7109375" style="99" customWidth="1"/>
    <col min="15106" max="15106" width="8.7109375" style="99" customWidth="1"/>
    <col min="15107" max="15108" width="7.42578125" style="99" customWidth="1"/>
    <col min="15109" max="15109" width="12.7109375" style="99" customWidth="1"/>
    <col min="15110" max="15110" width="8.7109375" style="99" customWidth="1"/>
    <col min="15111" max="15114" width="16.7109375" style="99" customWidth="1"/>
    <col min="15115" max="15120" width="0.140625" style="99" customWidth="1"/>
    <col min="15121" max="15121" width="9.140625" style="99" customWidth="1"/>
    <col min="15122" max="15360" width="9.140625" style="99"/>
    <col min="15361" max="15361" width="40.7109375" style="99" customWidth="1"/>
    <col min="15362" max="15362" width="8.7109375" style="99" customWidth="1"/>
    <col min="15363" max="15364" width="7.42578125" style="99" customWidth="1"/>
    <col min="15365" max="15365" width="12.7109375" style="99" customWidth="1"/>
    <col min="15366" max="15366" width="8.7109375" style="99" customWidth="1"/>
    <col min="15367" max="15370" width="16.7109375" style="99" customWidth="1"/>
    <col min="15371" max="15376" width="0.140625" style="99" customWidth="1"/>
    <col min="15377" max="15377" width="9.140625" style="99" customWidth="1"/>
    <col min="15378" max="15616" width="9.140625" style="99"/>
    <col min="15617" max="15617" width="40.7109375" style="99" customWidth="1"/>
    <col min="15618" max="15618" width="8.7109375" style="99" customWidth="1"/>
    <col min="15619" max="15620" width="7.42578125" style="99" customWidth="1"/>
    <col min="15621" max="15621" width="12.7109375" style="99" customWidth="1"/>
    <col min="15622" max="15622" width="8.7109375" style="99" customWidth="1"/>
    <col min="15623" max="15626" width="16.7109375" style="99" customWidth="1"/>
    <col min="15627" max="15632" width="0.140625" style="99" customWidth="1"/>
    <col min="15633" max="15633" width="9.140625" style="99" customWidth="1"/>
    <col min="15634" max="15872" width="9.140625" style="99"/>
    <col min="15873" max="15873" width="40.7109375" style="99" customWidth="1"/>
    <col min="15874" max="15874" width="8.7109375" style="99" customWidth="1"/>
    <col min="15875" max="15876" width="7.42578125" style="99" customWidth="1"/>
    <col min="15877" max="15877" width="12.7109375" style="99" customWidth="1"/>
    <col min="15878" max="15878" width="8.7109375" style="99" customWidth="1"/>
    <col min="15879" max="15882" width="16.7109375" style="99" customWidth="1"/>
    <col min="15883" max="15888" width="0.140625" style="99" customWidth="1"/>
    <col min="15889" max="15889" width="9.140625" style="99" customWidth="1"/>
    <col min="15890" max="16128" width="9.140625" style="99"/>
    <col min="16129" max="16129" width="40.7109375" style="99" customWidth="1"/>
    <col min="16130" max="16130" width="8.7109375" style="99" customWidth="1"/>
    <col min="16131" max="16132" width="7.42578125" style="99" customWidth="1"/>
    <col min="16133" max="16133" width="12.7109375" style="99" customWidth="1"/>
    <col min="16134" max="16134" width="8.7109375" style="99" customWidth="1"/>
    <col min="16135" max="16138" width="16.7109375" style="99" customWidth="1"/>
    <col min="16139" max="16144" width="0.140625" style="99" customWidth="1"/>
    <col min="16145" max="16145" width="9.140625" style="99" customWidth="1"/>
    <col min="16146" max="16384" width="9.140625" style="99"/>
  </cols>
  <sheetData>
    <row r="1" spans="1:18">
      <c r="G1" s="100"/>
      <c r="H1" s="100"/>
      <c r="I1" s="209" t="s">
        <v>202</v>
      </c>
      <c r="J1" s="209"/>
      <c r="K1" s="209"/>
    </row>
    <row r="2" spans="1:18" ht="72.75" customHeight="1">
      <c r="G2" s="100"/>
      <c r="H2" s="100"/>
      <c r="I2" s="210" t="s">
        <v>203</v>
      </c>
      <c r="J2" s="210"/>
      <c r="K2" s="210"/>
    </row>
    <row r="3" spans="1:18" ht="16.5" customHeight="1">
      <c r="G3" s="100"/>
      <c r="H3" s="100"/>
      <c r="I3" s="101"/>
      <c r="J3" s="101"/>
      <c r="K3" s="101"/>
    </row>
    <row r="4" spans="1:18" ht="16.5" customHeight="1">
      <c r="A4" s="211" t="s">
        <v>130</v>
      </c>
      <c r="B4" s="211"/>
      <c r="C4" s="211"/>
      <c r="D4" s="211"/>
      <c r="E4" s="211"/>
      <c r="F4" s="211"/>
      <c r="G4" s="211"/>
      <c r="H4" s="211"/>
      <c r="I4" s="211"/>
      <c r="J4" s="211"/>
      <c r="K4" s="101"/>
    </row>
    <row r="5" spans="1:18" ht="16.5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1"/>
    </row>
    <row r="6" spans="1:18" ht="12.75" customHeight="1">
      <c r="A6" s="212" t="s">
        <v>199</v>
      </c>
      <c r="B6" s="213"/>
      <c r="C6" s="213"/>
      <c r="D6" s="213"/>
      <c r="E6" s="213"/>
      <c r="F6" s="213"/>
      <c r="G6" s="213"/>
      <c r="H6" s="213"/>
      <c r="I6" s="213"/>
      <c r="J6" s="213"/>
      <c r="K6" s="103"/>
      <c r="L6" s="103"/>
      <c r="M6" s="103"/>
      <c r="N6" s="103"/>
      <c r="O6" s="103"/>
      <c r="P6" s="103"/>
      <c r="Q6" s="103"/>
    </row>
    <row r="7" spans="1:18" s="106" customFormat="1" ht="15" customHeight="1">
      <c r="A7" s="214" t="s">
        <v>107</v>
      </c>
      <c r="B7" s="216" t="s">
        <v>108</v>
      </c>
      <c r="C7" s="217"/>
      <c r="D7" s="217"/>
      <c r="E7" s="217"/>
      <c r="F7" s="217"/>
      <c r="G7" s="218" t="s">
        <v>109</v>
      </c>
      <c r="H7" s="219"/>
      <c r="I7" s="219"/>
      <c r="J7" s="220"/>
      <c r="K7" s="104"/>
      <c r="L7" s="105"/>
      <c r="M7" s="105"/>
      <c r="N7" s="105"/>
      <c r="O7" s="105"/>
      <c r="P7" s="105"/>
      <c r="Q7" s="105"/>
    </row>
    <row r="8" spans="1:18" s="106" customFormat="1" ht="24.75" customHeight="1">
      <c r="A8" s="215"/>
      <c r="B8" s="107" t="s">
        <v>5</v>
      </c>
      <c r="C8" s="107" t="s">
        <v>110</v>
      </c>
      <c r="D8" s="107" t="s">
        <v>111</v>
      </c>
      <c r="E8" s="107" t="s">
        <v>7</v>
      </c>
      <c r="F8" s="108" t="s">
        <v>8</v>
      </c>
      <c r="G8" s="109">
        <v>2016</v>
      </c>
      <c r="H8" s="109">
        <v>2017</v>
      </c>
      <c r="I8" s="109">
        <v>2018</v>
      </c>
      <c r="J8" s="109" t="s">
        <v>112</v>
      </c>
      <c r="K8" s="110"/>
      <c r="L8" s="105"/>
      <c r="M8" s="105"/>
      <c r="N8" s="105"/>
      <c r="O8" s="105"/>
      <c r="P8" s="105"/>
      <c r="Q8" s="105"/>
    </row>
    <row r="9" spans="1:18" ht="78.75">
      <c r="A9" s="111" t="s">
        <v>113</v>
      </c>
      <c r="B9" s="111" t="s">
        <v>18</v>
      </c>
      <c r="C9" s="111" t="s">
        <v>18</v>
      </c>
      <c r="D9" s="111" t="s">
        <v>18</v>
      </c>
      <c r="E9" s="111" t="s">
        <v>77</v>
      </c>
      <c r="F9" s="111" t="s">
        <v>18</v>
      </c>
      <c r="G9" s="112">
        <v>25543414.25</v>
      </c>
      <c r="H9" s="112">
        <v>21359548</v>
      </c>
      <c r="I9" s="112">
        <v>21359548</v>
      </c>
      <c r="J9" s="112">
        <v>68262510.25</v>
      </c>
      <c r="K9" s="113"/>
      <c r="L9" s="114"/>
      <c r="M9" s="114"/>
      <c r="N9" s="114"/>
      <c r="O9" s="114"/>
      <c r="P9" s="114"/>
      <c r="Q9" s="114"/>
      <c r="R9" s="114"/>
    </row>
    <row r="10" spans="1:18" ht="63" outlineLevel="1">
      <c r="A10" s="111" t="s">
        <v>114</v>
      </c>
      <c r="B10" s="111" t="s">
        <v>18</v>
      </c>
      <c r="C10" s="111" t="s">
        <v>18</v>
      </c>
      <c r="D10" s="111" t="s">
        <v>18</v>
      </c>
      <c r="E10" s="111" t="s">
        <v>79</v>
      </c>
      <c r="F10" s="111" t="s">
        <v>18</v>
      </c>
      <c r="G10" s="112">
        <v>21510619.25</v>
      </c>
      <c r="H10" s="112">
        <v>21284548</v>
      </c>
      <c r="I10" s="112">
        <v>21284548</v>
      </c>
      <c r="J10" s="112">
        <v>64079715.25</v>
      </c>
      <c r="K10" s="113"/>
      <c r="L10" s="114"/>
      <c r="M10" s="114"/>
      <c r="N10" s="114"/>
      <c r="O10" s="114"/>
      <c r="P10" s="114"/>
      <c r="Q10" s="114"/>
      <c r="R10" s="114"/>
    </row>
    <row r="11" spans="1:18" ht="94.5" outlineLevel="2">
      <c r="A11" s="111" t="s">
        <v>115</v>
      </c>
      <c r="B11" s="111" t="s">
        <v>18</v>
      </c>
      <c r="C11" s="111" t="s">
        <v>18</v>
      </c>
      <c r="D11" s="111" t="s">
        <v>18</v>
      </c>
      <c r="E11" s="111" t="s">
        <v>81</v>
      </c>
      <c r="F11" s="111" t="s">
        <v>18</v>
      </c>
      <c r="G11" s="112">
        <v>8867618.1799999997</v>
      </c>
      <c r="H11" s="112">
        <v>10102771</v>
      </c>
      <c r="I11" s="112">
        <v>10102771</v>
      </c>
      <c r="J11" s="112">
        <v>29073160.18</v>
      </c>
      <c r="K11" s="113"/>
      <c r="L11" s="114"/>
      <c r="M11" s="114"/>
      <c r="N11" s="114"/>
      <c r="O11" s="114"/>
      <c r="P11" s="114"/>
      <c r="Q11" s="114"/>
      <c r="R11" s="114"/>
    </row>
    <row r="12" spans="1:18" ht="47.25" outlineLevel="3">
      <c r="A12" s="111" t="s">
        <v>116</v>
      </c>
      <c r="B12" s="111" t="s">
        <v>21</v>
      </c>
      <c r="C12" s="111" t="s">
        <v>18</v>
      </c>
      <c r="D12" s="111" t="s">
        <v>18</v>
      </c>
      <c r="E12" s="111" t="s">
        <v>81</v>
      </c>
      <c r="F12" s="111" t="s">
        <v>18</v>
      </c>
      <c r="G12" s="112">
        <v>8867618.1799999997</v>
      </c>
      <c r="H12" s="112">
        <v>10102771</v>
      </c>
      <c r="I12" s="112">
        <v>10102771</v>
      </c>
      <c r="J12" s="112">
        <v>29073160.18</v>
      </c>
      <c r="K12" s="113"/>
      <c r="L12" s="114"/>
      <c r="M12" s="114"/>
      <c r="N12" s="114"/>
      <c r="O12" s="114"/>
      <c r="P12" s="114"/>
      <c r="Q12" s="114"/>
      <c r="R12" s="114"/>
    </row>
    <row r="13" spans="1:18" ht="63" outlineLevel="4">
      <c r="A13" s="111" t="s">
        <v>204</v>
      </c>
      <c r="B13" s="111" t="s">
        <v>21</v>
      </c>
      <c r="C13" s="111" t="s">
        <v>117</v>
      </c>
      <c r="D13" s="111" t="s">
        <v>118</v>
      </c>
      <c r="E13" s="111" t="s">
        <v>81</v>
      </c>
      <c r="F13" s="111" t="s">
        <v>18</v>
      </c>
      <c r="G13" s="112">
        <v>8867618.1799999997</v>
      </c>
      <c r="H13" s="112">
        <v>10102771</v>
      </c>
      <c r="I13" s="112">
        <v>10102771</v>
      </c>
      <c r="J13" s="112">
        <v>29073160.18</v>
      </c>
      <c r="K13" s="113"/>
      <c r="L13" s="114"/>
      <c r="M13" s="114"/>
      <c r="N13" s="114"/>
      <c r="O13" s="114"/>
      <c r="P13" s="114"/>
      <c r="Q13" s="114"/>
      <c r="R13" s="114"/>
    </row>
    <row r="14" spans="1:18" ht="63" outlineLevel="5">
      <c r="A14" s="111" t="s">
        <v>119</v>
      </c>
      <c r="B14" s="111" t="s">
        <v>21</v>
      </c>
      <c r="C14" s="111" t="s">
        <v>117</v>
      </c>
      <c r="D14" s="111" t="s">
        <v>118</v>
      </c>
      <c r="E14" s="111" t="s">
        <v>81</v>
      </c>
      <c r="F14" s="111" t="s">
        <v>31</v>
      </c>
      <c r="G14" s="112">
        <v>8865218.1799999997</v>
      </c>
      <c r="H14" s="112">
        <v>10100371</v>
      </c>
      <c r="I14" s="112">
        <v>10100371</v>
      </c>
      <c r="J14" s="112">
        <v>29065960.18</v>
      </c>
      <c r="K14" s="113"/>
      <c r="L14" s="114"/>
      <c r="M14" s="114"/>
      <c r="N14" s="114"/>
      <c r="O14" s="114"/>
      <c r="P14" s="114"/>
      <c r="Q14" s="114"/>
      <c r="R14" s="114"/>
    </row>
    <row r="15" spans="1:18" outlineLevel="5">
      <c r="A15" s="111" t="s">
        <v>120</v>
      </c>
      <c r="B15" s="111" t="s">
        <v>21</v>
      </c>
      <c r="C15" s="111" t="s">
        <v>117</v>
      </c>
      <c r="D15" s="111" t="s">
        <v>118</v>
      </c>
      <c r="E15" s="111" t="s">
        <v>81</v>
      </c>
      <c r="F15" s="111" t="s">
        <v>32</v>
      </c>
      <c r="G15" s="112">
        <v>2400</v>
      </c>
      <c r="H15" s="112">
        <v>2400</v>
      </c>
      <c r="I15" s="112">
        <v>2400</v>
      </c>
      <c r="J15" s="112">
        <v>7200</v>
      </c>
      <c r="K15" s="113"/>
      <c r="L15" s="114"/>
      <c r="M15" s="114"/>
      <c r="N15" s="114"/>
      <c r="O15" s="114"/>
      <c r="P15" s="114"/>
      <c r="Q15" s="114"/>
      <c r="R15" s="114"/>
    </row>
    <row r="16" spans="1:18" ht="63" outlineLevel="2">
      <c r="A16" s="111" t="s">
        <v>121</v>
      </c>
      <c r="B16" s="111" t="s">
        <v>18</v>
      </c>
      <c r="C16" s="111" t="s">
        <v>18</v>
      </c>
      <c r="D16" s="111" t="s">
        <v>18</v>
      </c>
      <c r="E16" s="111" t="s">
        <v>86</v>
      </c>
      <c r="F16" s="111" t="s">
        <v>18</v>
      </c>
      <c r="G16" s="112">
        <v>11579277</v>
      </c>
      <c r="H16" s="112">
        <v>11181777</v>
      </c>
      <c r="I16" s="112">
        <v>11181777</v>
      </c>
      <c r="J16" s="112">
        <v>33942831</v>
      </c>
      <c r="K16" s="113"/>
      <c r="L16" s="114"/>
      <c r="M16" s="114"/>
      <c r="N16" s="114"/>
      <c r="O16" s="114"/>
      <c r="P16" s="114"/>
      <c r="Q16" s="114"/>
      <c r="R16" s="114"/>
    </row>
    <row r="17" spans="1:18" ht="47.25" outlineLevel="3">
      <c r="A17" s="111" t="s">
        <v>116</v>
      </c>
      <c r="B17" s="111" t="s">
        <v>21</v>
      </c>
      <c r="C17" s="111" t="s">
        <v>18</v>
      </c>
      <c r="D17" s="111" t="s">
        <v>18</v>
      </c>
      <c r="E17" s="111" t="s">
        <v>86</v>
      </c>
      <c r="F17" s="111" t="s">
        <v>18</v>
      </c>
      <c r="G17" s="112">
        <v>11579277</v>
      </c>
      <c r="H17" s="112">
        <v>11181777</v>
      </c>
      <c r="I17" s="112">
        <v>11181777</v>
      </c>
      <c r="J17" s="112">
        <v>33942831</v>
      </c>
      <c r="K17" s="113"/>
      <c r="L17" s="114"/>
      <c r="M17" s="114"/>
      <c r="N17" s="114"/>
      <c r="O17" s="114"/>
      <c r="P17" s="114"/>
      <c r="Q17" s="114"/>
      <c r="R17" s="114"/>
    </row>
    <row r="18" spans="1:18" ht="63" outlineLevel="4">
      <c r="A18" s="111" t="s">
        <v>204</v>
      </c>
      <c r="B18" s="111" t="s">
        <v>21</v>
      </c>
      <c r="C18" s="111" t="s">
        <v>117</v>
      </c>
      <c r="D18" s="111" t="s">
        <v>118</v>
      </c>
      <c r="E18" s="111" t="s">
        <v>86</v>
      </c>
      <c r="F18" s="111" t="s">
        <v>18</v>
      </c>
      <c r="G18" s="112">
        <v>11579277</v>
      </c>
      <c r="H18" s="112">
        <v>11181777</v>
      </c>
      <c r="I18" s="112">
        <v>11181777</v>
      </c>
      <c r="J18" s="112">
        <v>33942831</v>
      </c>
      <c r="K18" s="113"/>
      <c r="L18" s="114"/>
      <c r="M18" s="114"/>
      <c r="N18" s="114"/>
      <c r="O18" s="114"/>
      <c r="P18" s="114"/>
      <c r="Q18" s="114"/>
      <c r="R18" s="114"/>
    </row>
    <row r="19" spans="1:18" outlineLevel="5">
      <c r="A19" s="111" t="s">
        <v>122</v>
      </c>
      <c r="B19" s="111" t="s">
        <v>21</v>
      </c>
      <c r="C19" s="111" t="s">
        <v>117</v>
      </c>
      <c r="D19" s="111" t="s">
        <v>118</v>
      </c>
      <c r="E19" s="111" t="s">
        <v>86</v>
      </c>
      <c r="F19" s="111" t="s">
        <v>35</v>
      </c>
      <c r="G19" s="112">
        <v>7502025</v>
      </c>
      <c r="H19" s="112">
        <v>7502025</v>
      </c>
      <c r="I19" s="112">
        <v>7502025</v>
      </c>
      <c r="J19" s="112">
        <v>22506075</v>
      </c>
      <c r="K19" s="113"/>
      <c r="L19" s="114"/>
      <c r="M19" s="114"/>
      <c r="N19" s="114"/>
      <c r="O19" s="114"/>
      <c r="P19" s="114"/>
      <c r="Q19" s="114"/>
      <c r="R19" s="114"/>
    </row>
    <row r="20" spans="1:18" ht="47.25" outlineLevel="5">
      <c r="A20" s="111" t="s">
        <v>123</v>
      </c>
      <c r="B20" s="111" t="s">
        <v>21</v>
      </c>
      <c r="C20" s="111" t="s">
        <v>117</v>
      </c>
      <c r="D20" s="111" t="s">
        <v>118</v>
      </c>
      <c r="E20" s="111" t="s">
        <v>86</v>
      </c>
      <c r="F20" s="111" t="s">
        <v>36</v>
      </c>
      <c r="G20" s="112">
        <v>75600</v>
      </c>
      <c r="H20" s="112">
        <v>95600</v>
      </c>
      <c r="I20" s="112">
        <v>95600</v>
      </c>
      <c r="J20" s="112">
        <v>266800</v>
      </c>
      <c r="K20" s="113"/>
      <c r="L20" s="114"/>
      <c r="M20" s="114"/>
      <c r="N20" s="114"/>
      <c r="O20" s="114"/>
      <c r="P20" s="114"/>
      <c r="Q20" s="114"/>
      <c r="R20" s="114"/>
    </row>
    <row r="21" spans="1:18" ht="63" outlineLevel="5">
      <c r="A21" s="111" t="s">
        <v>124</v>
      </c>
      <c r="B21" s="111" t="s">
        <v>21</v>
      </c>
      <c r="C21" s="111" t="s">
        <v>117</v>
      </c>
      <c r="D21" s="111" t="s">
        <v>118</v>
      </c>
      <c r="E21" s="111" t="s">
        <v>86</v>
      </c>
      <c r="F21" s="111" t="s">
        <v>37</v>
      </c>
      <c r="G21" s="112">
        <v>2285612</v>
      </c>
      <c r="H21" s="112">
        <v>2265612</v>
      </c>
      <c r="I21" s="112">
        <v>2265612</v>
      </c>
      <c r="J21" s="112">
        <v>6816836</v>
      </c>
      <c r="K21" s="113"/>
      <c r="L21" s="114"/>
      <c r="M21" s="114"/>
      <c r="N21" s="114"/>
      <c r="O21" s="114"/>
      <c r="P21" s="114"/>
      <c r="Q21" s="114"/>
      <c r="R21" s="114"/>
    </row>
    <row r="22" spans="1:18" ht="63" outlineLevel="5">
      <c r="A22" s="111" t="s">
        <v>119</v>
      </c>
      <c r="B22" s="111" t="s">
        <v>21</v>
      </c>
      <c r="C22" s="111" t="s">
        <v>117</v>
      </c>
      <c r="D22" s="111" t="s">
        <v>118</v>
      </c>
      <c r="E22" s="111" t="s">
        <v>86</v>
      </c>
      <c r="F22" s="111" t="s">
        <v>31</v>
      </c>
      <c r="G22" s="112">
        <v>1711040</v>
      </c>
      <c r="H22" s="112">
        <v>1316540</v>
      </c>
      <c r="I22" s="112">
        <v>1316540</v>
      </c>
      <c r="J22" s="112">
        <v>4344120</v>
      </c>
      <c r="K22" s="113"/>
      <c r="L22" s="114"/>
      <c r="M22" s="114"/>
      <c r="N22" s="114"/>
      <c r="O22" s="114"/>
      <c r="P22" s="114"/>
      <c r="Q22" s="114"/>
      <c r="R22" s="114"/>
    </row>
    <row r="23" spans="1:18" outlineLevel="5">
      <c r="A23" s="111" t="s">
        <v>120</v>
      </c>
      <c r="B23" s="111" t="s">
        <v>21</v>
      </c>
      <c r="C23" s="111" t="s">
        <v>117</v>
      </c>
      <c r="D23" s="111" t="s">
        <v>118</v>
      </c>
      <c r="E23" s="111" t="s">
        <v>86</v>
      </c>
      <c r="F23" s="111" t="s">
        <v>32</v>
      </c>
      <c r="G23" s="112">
        <v>5000</v>
      </c>
      <c r="H23" s="112">
        <v>2000</v>
      </c>
      <c r="I23" s="112">
        <v>2000</v>
      </c>
      <c r="J23" s="112">
        <v>9000</v>
      </c>
      <c r="K23" s="113"/>
      <c r="L23" s="114"/>
      <c r="M23" s="114"/>
      <c r="N23" s="114"/>
      <c r="O23" s="114"/>
      <c r="P23" s="114"/>
      <c r="Q23" s="114"/>
      <c r="R23" s="114"/>
    </row>
    <row r="24" spans="1:18" ht="31.5" outlineLevel="2">
      <c r="A24" s="111" t="s">
        <v>198</v>
      </c>
      <c r="B24" s="111" t="s">
        <v>18</v>
      </c>
      <c r="C24" s="111" t="s">
        <v>18</v>
      </c>
      <c r="D24" s="111" t="s">
        <v>18</v>
      </c>
      <c r="E24" s="111" t="s">
        <v>38</v>
      </c>
      <c r="F24" s="111" t="s">
        <v>18</v>
      </c>
      <c r="G24" s="112">
        <v>890766.62</v>
      </c>
      <c r="H24" s="112">
        <v>0</v>
      </c>
      <c r="I24" s="112">
        <v>0</v>
      </c>
      <c r="J24" s="112">
        <v>890766.62</v>
      </c>
      <c r="K24" s="113"/>
      <c r="L24" s="114"/>
      <c r="M24" s="114"/>
      <c r="N24" s="114"/>
      <c r="O24" s="114"/>
      <c r="P24" s="114"/>
      <c r="Q24" s="114"/>
      <c r="R24" s="114"/>
    </row>
    <row r="25" spans="1:18" ht="47.25" outlineLevel="3">
      <c r="A25" s="111" t="s">
        <v>116</v>
      </c>
      <c r="B25" s="111" t="s">
        <v>21</v>
      </c>
      <c r="C25" s="111" t="s">
        <v>18</v>
      </c>
      <c r="D25" s="111" t="s">
        <v>18</v>
      </c>
      <c r="E25" s="111" t="s">
        <v>38</v>
      </c>
      <c r="F25" s="111" t="s">
        <v>18</v>
      </c>
      <c r="G25" s="112">
        <v>890766.62</v>
      </c>
      <c r="H25" s="112">
        <v>0</v>
      </c>
      <c r="I25" s="112">
        <v>0</v>
      </c>
      <c r="J25" s="112">
        <v>890766.62</v>
      </c>
      <c r="K25" s="113"/>
      <c r="L25" s="114"/>
      <c r="M25" s="114"/>
      <c r="N25" s="114"/>
      <c r="O25" s="114"/>
      <c r="P25" s="114"/>
      <c r="Q25" s="114"/>
      <c r="R25" s="114"/>
    </row>
    <row r="26" spans="1:18" ht="63" outlineLevel="4">
      <c r="A26" s="111" t="s">
        <v>204</v>
      </c>
      <c r="B26" s="111" t="s">
        <v>21</v>
      </c>
      <c r="C26" s="111" t="s">
        <v>117</v>
      </c>
      <c r="D26" s="111" t="s">
        <v>118</v>
      </c>
      <c r="E26" s="111" t="s">
        <v>38</v>
      </c>
      <c r="F26" s="111" t="s">
        <v>18</v>
      </c>
      <c r="G26" s="112">
        <v>890766.62</v>
      </c>
      <c r="H26" s="112">
        <v>0</v>
      </c>
      <c r="I26" s="112">
        <v>0</v>
      </c>
      <c r="J26" s="112">
        <v>890766.62</v>
      </c>
      <c r="K26" s="113"/>
      <c r="L26" s="114"/>
      <c r="M26" s="114"/>
      <c r="N26" s="114"/>
      <c r="O26" s="114"/>
      <c r="P26" s="114"/>
      <c r="Q26" s="114"/>
      <c r="R26" s="114"/>
    </row>
    <row r="27" spans="1:18" outlineLevel="5">
      <c r="A27" s="111" t="s">
        <v>122</v>
      </c>
      <c r="B27" s="111" t="s">
        <v>21</v>
      </c>
      <c r="C27" s="111" t="s">
        <v>117</v>
      </c>
      <c r="D27" s="111" t="s">
        <v>118</v>
      </c>
      <c r="E27" s="111" t="s">
        <v>38</v>
      </c>
      <c r="F27" s="111" t="s">
        <v>35</v>
      </c>
      <c r="G27" s="112">
        <v>440680.97</v>
      </c>
      <c r="H27" s="112">
        <v>0</v>
      </c>
      <c r="I27" s="112">
        <v>0</v>
      </c>
      <c r="J27" s="112">
        <v>440680.97</v>
      </c>
      <c r="K27" s="113"/>
      <c r="L27" s="114"/>
      <c r="M27" s="114"/>
      <c r="N27" s="114"/>
      <c r="O27" s="114"/>
      <c r="P27" s="114"/>
      <c r="Q27" s="114"/>
      <c r="R27" s="114"/>
    </row>
    <row r="28" spans="1:18" ht="63" outlineLevel="5">
      <c r="A28" s="111" t="s">
        <v>124</v>
      </c>
      <c r="B28" s="111" t="s">
        <v>21</v>
      </c>
      <c r="C28" s="111" t="s">
        <v>117</v>
      </c>
      <c r="D28" s="111" t="s">
        <v>118</v>
      </c>
      <c r="E28" s="111" t="s">
        <v>38</v>
      </c>
      <c r="F28" s="111" t="s">
        <v>37</v>
      </c>
      <c r="G28" s="112">
        <v>133085.65</v>
      </c>
      <c r="H28" s="112">
        <v>0</v>
      </c>
      <c r="I28" s="112">
        <v>0</v>
      </c>
      <c r="J28" s="112">
        <v>133085.65</v>
      </c>
      <c r="K28" s="113"/>
      <c r="L28" s="114"/>
      <c r="M28" s="114"/>
      <c r="N28" s="114"/>
      <c r="O28" s="114"/>
      <c r="P28" s="114"/>
      <c r="Q28" s="114"/>
      <c r="R28" s="114"/>
    </row>
    <row r="29" spans="1:18" ht="63" outlineLevel="5">
      <c r="A29" s="111" t="s">
        <v>119</v>
      </c>
      <c r="B29" s="111" t="s">
        <v>21</v>
      </c>
      <c r="C29" s="111" t="s">
        <v>117</v>
      </c>
      <c r="D29" s="111" t="s">
        <v>118</v>
      </c>
      <c r="E29" s="111" t="s">
        <v>38</v>
      </c>
      <c r="F29" s="111" t="s">
        <v>31</v>
      </c>
      <c r="G29" s="112">
        <v>317000</v>
      </c>
      <c r="H29" s="112">
        <v>0</v>
      </c>
      <c r="I29" s="112">
        <v>0</v>
      </c>
      <c r="J29" s="112">
        <v>317000</v>
      </c>
      <c r="K29" s="113"/>
      <c r="L29" s="114"/>
      <c r="M29" s="114"/>
      <c r="N29" s="114"/>
      <c r="O29" s="114"/>
      <c r="P29" s="114"/>
      <c r="Q29" s="114"/>
      <c r="R29" s="114"/>
    </row>
    <row r="30" spans="1:18" ht="47.25" outlineLevel="2">
      <c r="A30" s="111" t="s">
        <v>197</v>
      </c>
      <c r="B30" s="111" t="s">
        <v>18</v>
      </c>
      <c r="C30" s="111" t="s">
        <v>18</v>
      </c>
      <c r="D30" s="111" t="s">
        <v>18</v>
      </c>
      <c r="E30" s="111" t="s">
        <v>39</v>
      </c>
      <c r="F30" s="111" t="s">
        <v>18</v>
      </c>
      <c r="G30" s="112">
        <v>172957.45</v>
      </c>
      <c r="H30" s="112">
        <v>0</v>
      </c>
      <c r="I30" s="112">
        <v>0</v>
      </c>
      <c r="J30" s="112">
        <v>172957.45</v>
      </c>
      <c r="K30" s="113"/>
      <c r="L30" s="114"/>
      <c r="M30" s="114"/>
      <c r="N30" s="114"/>
      <c r="O30" s="114"/>
      <c r="P30" s="114"/>
      <c r="Q30" s="114"/>
      <c r="R30" s="114"/>
    </row>
    <row r="31" spans="1:18" ht="47.25" outlineLevel="3">
      <c r="A31" s="111" t="s">
        <v>116</v>
      </c>
      <c r="B31" s="111" t="s">
        <v>21</v>
      </c>
      <c r="C31" s="111" t="s">
        <v>18</v>
      </c>
      <c r="D31" s="111" t="s">
        <v>18</v>
      </c>
      <c r="E31" s="111" t="s">
        <v>39</v>
      </c>
      <c r="F31" s="111" t="s">
        <v>18</v>
      </c>
      <c r="G31" s="112">
        <v>172957.45</v>
      </c>
      <c r="H31" s="112">
        <v>0</v>
      </c>
      <c r="I31" s="112">
        <v>0</v>
      </c>
      <c r="J31" s="112">
        <v>172957.45</v>
      </c>
      <c r="K31" s="113"/>
      <c r="L31" s="114"/>
      <c r="M31" s="114"/>
      <c r="N31" s="114"/>
      <c r="O31" s="114"/>
      <c r="P31" s="114"/>
      <c r="Q31" s="114"/>
      <c r="R31" s="114"/>
    </row>
    <row r="32" spans="1:18" ht="63" outlineLevel="4">
      <c r="A32" s="111" t="s">
        <v>204</v>
      </c>
      <c r="B32" s="111" t="s">
        <v>21</v>
      </c>
      <c r="C32" s="111" t="s">
        <v>117</v>
      </c>
      <c r="D32" s="111" t="s">
        <v>118</v>
      </c>
      <c r="E32" s="111" t="s">
        <v>39</v>
      </c>
      <c r="F32" s="111" t="s">
        <v>18</v>
      </c>
      <c r="G32" s="112">
        <v>172957.45</v>
      </c>
      <c r="H32" s="112">
        <v>0</v>
      </c>
      <c r="I32" s="112">
        <v>0</v>
      </c>
      <c r="J32" s="112">
        <v>172957.45</v>
      </c>
      <c r="K32" s="113"/>
      <c r="L32" s="114"/>
      <c r="M32" s="114"/>
      <c r="N32" s="114"/>
      <c r="O32" s="114"/>
      <c r="P32" s="114"/>
      <c r="Q32" s="114"/>
      <c r="R32" s="114"/>
    </row>
    <row r="33" spans="1:18" outlineLevel="5">
      <c r="A33" s="111" t="s">
        <v>122</v>
      </c>
      <c r="B33" s="111" t="s">
        <v>21</v>
      </c>
      <c r="C33" s="111" t="s">
        <v>117</v>
      </c>
      <c r="D33" s="111" t="s">
        <v>118</v>
      </c>
      <c r="E33" s="111" t="s">
        <v>39</v>
      </c>
      <c r="F33" s="111" t="s">
        <v>35</v>
      </c>
      <c r="G33" s="112">
        <v>132839.9</v>
      </c>
      <c r="H33" s="112">
        <v>0</v>
      </c>
      <c r="I33" s="112">
        <v>0</v>
      </c>
      <c r="J33" s="112">
        <v>132839.9</v>
      </c>
      <c r="K33" s="113"/>
      <c r="L33" s="114"/>
      <c r="M33" s="114"/>
      <c r="N33" s="114"/>
      <c r="O33" s="114"/>
      <c r="P33" s="114"/>
      <c r="Q33" s="114"/>
      <c r="R33" s="114"/>
    </row>
    <row r="34" spans="1:18" ht="63" outlineLevel="5">
      <c r="A34" s="111" t="s">
        <v>124</v>
      </c>
      <c r="B34" s="111" t="s">
        <v>21</v>
      </c>
      <c r="C34" s="111" t="s">
        <v>117</v>
      </c>
      <c r="D34" s="111" t="s">
        <v>118</v>
      </c>
      <c r="E34" s="111" t="s">
        <v>39</v>
      </c>
      <c r="F34" s="111" t="s">
        <v>37</v>
      </c>
      <c r="G34" s="112">
        <v>40117.550000000003</v>
      </c>
      <c r="H34" s="112">
        <v>0</v>
      </c>
      <c r="I34" s="112">
        <v>0</v>
      </c>
      <c r="J34" s="112">
        <v>40117.550000000003</v>
      </c>
      <c r="K34" s="113"/>
      <c r="L34" s="114"/>
      <c r="M34" s="114"/>
      <c r="N34" s="114"/>
      <c r="O34" s="114"/>
      <c r="P34" s="114"/>
      <c r="Q34" s="114"/>
      <c r="R34" s="114"/>
    </row>
    <row r="35" spans="1:18" ht="63" outlineLevel="1">
      <c r="A35" s="111" t="s">
        <v>125</v>
      </c>
      <c r="B35" s="111" t="s">
        <v>18</v>
      </c>
      <c r="C35" s="111" t="s">
        <v>18</v>
      </c>
      <c r="D35" s="111" t="s">
        <v>18</v>
      </c>
      <c r="E35" s="111" t="s">
        <v>93</v>
      </c>
      <c r="F35" s="111" t="s">
        <v>18</v>
      </c>
      <c r="G35" s="112">
        <v>4032795</v>
      </c>
      <c r="H35" s="112">
        <v>75000</v>
      </c>
      <c r="I35" s="112">
        <v>75000</v>
      </c>
      <c r="J35" s="112">
        <v>4182795</v>
      </c>
      <c r="K35" s="113"/>
      <c r="L35" s="114"/>
      <c r="M35" s="114"/>
      <c r="N35" s="114"/>
      <c r="O35" s="114"/>
      <c r="P35" s="114"/>
      <c r="Q35" s="114"/>
      <c r="R35" s="114"/>
    </row>
    <row r="36" spans="1:18" ht="31.5" outlineLevel="2">
      <c r="A36" s="111" t="s">
        <v>126</v>
      </c>
      <c r="B36" s="111" t="s">
        <v>18</v>
      </c>
      <c r="C36" s="111" t="s">
        <v>18</v>
      </c>
      <c r="D36" s="111" t="s">
        <v>18</v>
      </c>
      <c r="E36" s="111" t="s">
        <v>95</v>
      </c>
      <c r="F36" s="111" t="s">
        <v>18</v>
      </c>
      <c r="G36" s="112">
        <v>75000</v>
      </c>
      <c r="H36" s="112">
        <v>75000</v>
      </c>
      <c r="I36" s="112">
        <v>75000</v>
      </c>
      <c r="J36" s="112">
        <v>225000</v>
      </c>
      <c r="K36" s="113"/>
      <c r="L36" s="114"/>
      <c r="M36" s="114"/>
      <c r="N36" s="114"/>
      <c r="O36" s="114"/>
      <c r="P36" s="114"/>
      <c r="Q36" s="114"/>
      <c r="R36" s="114"/>
    </row>
    <row r="37" spans="1:18" ht="47.25" outlineLevel="3">
      <c r="A37" s="111" t="s">
        <v>116</v>
      </c>
      <c r="B37" s="111" t="s">
        <v>21</v>
      </c>
      <c r="C37" s="111" t="s">
        <v>18</v>
      </c>
      <c r="D37" s="111" t="s">
        <v>18</v>
      </c>
      <c r="E37" s="111" t="s">
        <v>95</v>
      </c>
      <c r="F37" s="111" t="s">
        <v>18</v>
      </c>
      <c r="G37" s="112">
        <v>75000</v>
      </c>
      <c r="H37" s="112">
        <v>75000</v>
      </c>
      <c r="I37" s="112">
        <v>75000</v>
      </c>
      <c r="J37" s="112">
        <v>225000</v>
      </c>
      <c r="K37" s="113"/>
      <c r="L37" s="114"/>
      <c r="M37" s="114"/>
      <c r="N37" s="114"/>
      <c r="O37" s="114"/>
      <c r="P37" s="114"/>
      <c r="Q37" s="114"/>
      <c r="R37" s="114"/>
    </row>
    <row r="38" spans="1:18" ht="47.25" outlineLevel="4">
      <c r="A38" s="111" t="s">
        <v>205</v>
      </c>
      <c r="B38" s="111" t="s">
        <v>21</v>
      </c>
      <c r="C38" s="111" t="s">
        <v>117</v>
      </c>
      <c r="D38" s="111" t="s">
        <v>127</v>
      </c>
      <c r="E38" s="111" t="s">
        <v>95</v>
      </c>
      <c r="F38" s="111" t="s">
        <v>18</v>
      </c>
      <c r="G38" s="112">
        <v>75000</v>
      </c>
      <c r="H38" s="112">
        <v>75000</v>
      </c>
      <c r="I38" s="112">
        <v>75000</v>
      </c>
      <c r="J38" s="112">
        <v>225000</v>
      </c>
      <c r="K38" s="113"/>
      <c r="L38" s="114"/>
      <c r="M38" s="114"/>
      <c r="N38" s="114"/>
      <c r="O38" s="114"/>
      <c r="P38" s="114"/>
      <c r="Q38" s="114"/>
      <c r="R38" s="114"/>
    </row>
    <row r="39" spans="1:18" ht="63" outlineLevel="5">
      <c r="A39" s="111" t="s">
        <v>119</v>
      </c>
      <c r="B39" s="111" t="s">
        <v>21</v>
      </c>
      <c r="C39" s="111" t="s">
        <v>117</v>
      </c>
      <c r="D39" s="111" t="s">
        <v>127</v>
      </c>
      <c r="E39" s="111" t="s">
        <v>95</v>
      </c>
      <c r="F39" s="111" t="s">
        <v>31</v>
      </c>
      <c r="G39" s="112">
        <v>75000</v>
      </c>
      <c r="H39" s="112">
        <v>75000</v>
      </c>
      <c r="I39" s="112">
        <v>75000</v>
      </c>
      <c r="J39" s="112">
        <v>225000</v>
      </c>
      <c r="K39" s="113"/>
      <c r="L39" s="114"/>
      <c r="M39" s="114"/>
      <c r="N39" s="114"/>
      <c r="O39" s="114"/>
      <c r="P39" s="114"/>
      <c r="Q39" s="114"/>
      <c r="R39" s="114"/>
    </row>
    <row r="40" spans="1:18" ht="31.5" outlineLevel="2">
      <c r="A40" s="111" t="s">
        <v>196</v>
      </c>
      <c r="B40" s="111" t="s">
        <v>18</v>
      </c>
      <c r="C40" s="111" t="s">
        <v>18</v>
      </c>
      <c r="D40" s="111" t="s">
        <v>18</v>
      </c>
      <c r="E40" s="111" t="s">
        <v>97</v>
      </c>
      <c r="F40" s="111" t="s">
        <v>18</v>
      </c>
      <c r="G40" s="112">
        <v>3735021</v>
      </c>
      <c r="H40" s="112">
        <v>0</v>
      </c>
      <c r="I40" s="112">
        <v>0</v>
      </c>
      <c r="J40" s="112">
        <v>3735021</v>
      </c>
      <c r="K40" s="113"/>
      <c r="L40" s="114"/>
      <c r="M40" s="114"/>
      <c r="N40" s="114"/>
      <c r="O40" s="114"/>
      <c r="P40" s="114"/>
      <c r="Q40" s="114"/>
      <c r="R40" s="114"/>
    </row>
    <row r="41" spans="1:18" ht="47.25" outlineLevel="3">
      <c r="A41" s="111" t="s">
        <v>116</v>
      </c>
      <c r="B41" s="111" t="s">
        <v>21</v>
      </c>
      <c r="C41" s="111" t="s">
        <v>18</v>
      </c>
      <c r="D41" s="111" t="s">
        <v>18</v>
      </c>
      <c r="E41" s="111" t="s">
        <v>97</v>
      </c>
      <c r="F41" s="111" t="s">
        <v>18</v>
      </c>
      <c r="G41" s="112">
        <v>3366000</v>
      </c>
      <c r="H41" s="112">
        <v>0</v>
      </c>
      <c r="I41" s="112">
        <v>0</v>
      </c>
      <c r="J41" s="112">
        <v>3366000</v>
      </c>
      <c r="K41" s="113"/>
      <c r="L41" s="114"/>
      <c r="M41" s="114"/>
      <c r="N41" s="114"/>
      <c r="O41" s="114"/>
      <c r="P41" s="114"/>
      <c r="Q41" s="114"/>
      <c r="R41" s="114"/>
    </row>
    <row r="42" spans="1:18" ht="31.5" outlineLevel="4">
      <c r="A42" s="111" t="s">
        <v>206</v>
      </c>
      <c r="B42" s="111" t="s">
        <v>21</v>
      </c>
      <c r="C42" s="111" t="s">
        <v>195</v>
      </c>
      <c r="D42" s="111" t="s">
        <v>194</v>
      </c>
      <c r="E42" s="111" t="s">
        <v>97</v>
      </c>
      <c r="F42" s="111" t="s">
        <v>18</v>
      </c>
      <c r="G42" s="112">
        <v>1136558.8799999999</v>
      </c>
      <c r="H42" s="112">
        <v>0</v>
      </c>
      <c r="I42" s="112">
        <v>0</v>
      </c>
      <c r="J42" s="112">
        <v>1136558.8799999999</v>
      </c>
      <c r="K42" s="113"/>
      <c r="L42" s="114"/>
      <c r="M42" s="114"/>
      <c r="N42" s="114"/>
      <c r="O42" s="114"/>
      <c r="P42" s="114"/>
      <c r="Q42" s="114"/>
      <c r="R42" s="114"/>
    </row>
    <row r="43" spans="1:18" ht="63" outlineLevel="5">
      <c r="A43" s="111" t="s">
        <v>119</v>
      </c>
      <c r="B43" s="111" t="s">
        <v>21</v>
      </c>
      <c r="C43" s="111" t="s">
        <v>195</v>
      </c>
      <c r="D43" s="111" t="s">
        <v>194</v>
      </c>
      <c r="E43" s="111" t="s">
        <v>97</v>
      </c>
      <c r="F43" s="111" t="s">
        <v>31</v>
      </c>
      <c r="G43" s="112">
        <v>1136558.8799999999</v>
      </c>
      <c r="H43" s="112">
        <v>0</v>
      </c>
      <c r="I43" s="112">
        <v>0</v>
      </c>
      <c r="J43" s="112">
        <v>1136558.8799999999</v>
      </c>
      <c r="K43" s="113"/>
      <c r="L43" s="114"/>
      <c r="M43" s="114"/>
      <c r="N43" s="114"/>
      <c r="O43" s="114"/>
      <c r="P43" s="114"/>
      <c r="Q43" s="114"/>
      <c r="R43" s="114"/>
    </row>
    <row r="44" spans="1:18" outlineLevel="4">
      <c r="A44" s="111" t="s">
        <v>207</v>
      </c>
      <c r="B44" s="111" t="s">
        <v>21</v>
      </c>
      <c r="C44" s="111" t="s">
        <v>193</v>
      </c>
      <c r="D44" s="111" t="s">
        <v>191</v>
      </c>
      <c r="E44" s="111" t="s">
        <v>97</v>
      </c>
      <c r="F44" s="111" t="s">
        <v>18</v>
      </c>
      <c r="G44" s="112">
        <v>210188</v>
      </c>
      <c r="H44" s="112">
        <v>0</v>
      </c>
      <c r="I44" s="112">
        <v>0</v>
      </c>
      <c r="J44" s="112">
        <v>210188</v>
      </c>
      <c r="K44" s="113"/>
      <c r="L44" s="114"/>
      <c r="M44" s="114"/>
      <c r="N44" s="114"/>
      <c r="O44" s="114"/>
      <c r="P44" s="114"/>
      <c r="Q44" s="114"/>
      <c r="R44" s="114"/>
    </row>
    <row r="45" spans="1:18" ht="31.5" outlineLevel="5">
      <c r="A45" s="111" t="s">
        <v>208</v>
      </c>
      <c r="B45" s="111" t="s">
        <v>21</v>
      </c>
      <c r="C45" s="111" t="s">
        <v>193</v>
      </c>
      <c r="D45" s="111" t="s">
        <v>191</v>
      </c>
      <c r="E45" s="111" t="s">
        <v>97</v>
      </c>
      <c r="F45" s="111" t="s">
        <v>48</v>
      </c>
      <c r="G45" s="112">
        <v>210188</v>
      </c>
      <c r="H45" s="112">
        <v>0</v>
      </c>
      <c r="I45" s="112">
        <v>0</v>
      </c>
      <c r="J45" s="112">
        <v>210188</v>
      </c>
      <c r="K45" s="113"/>
      <c r="L45" s="114"/>
      <c r="M45" s="114"/>
      <c r="N45" s="114"/>
      <c r="O45" s="114"/>
      <c r="P45" s="114"/>
      <c r="Q45" s="114"/>
      <c r="R45" s="114"/>
    </row>
    <row r="46" spans="1:18" ht="31.5" outlineLevel="4">
      <c r="A46" s="111" t="s">
        <v>209</v>
      </c>
      <c r="B46" s="111" t="s">
        <v>21</v>
      </c>
      <c r="C46" s="111" t="s">
        <v>193</v>
      </c>
      <c r="D46" s="111" t="s">
        <v>193</v>
      </c>
      <c r="E46" s="111" t="s">
        <v>97</v>
      </c>
      <c r="F46" s="111" t="s">
        <v>18</v>
      </c>
      <c r="G46" s="112">
        <v>519253.12</v>
      </c>
      <c r="H46" s="112">
        <v>0</v>
      </c>
      <c r="I46" s="112">
        <v>0</v>
      </c>
      <c r="J46" s="112">
        <v>519253.12</v>
      </c>
      <c r="K46" s="113"/>
      <c r="L46" s="114"/>
      <c r="M46" s="114"/>
      <c r="N46" s="114"/>
      <c r="O46" s="114"/>
      <c r="P46" s="114"/>
      <c r="Q46" s="114"/>
      <c r="R46" s="114"/>
    </row>
    <row r="47" spans="1:18" ht="63" outlineLevel="5">
      <c r="A47" s="111" t="s">
        <v>119</v>
      </c>
      <c r="B47" s="111" t="s">
        <v>21</v>
      </c>
      <c r="C47" s="111" t="s">
        <v>193</v>
      </c>
      <c r="D47" s="111" t="s">
        <v>193</v>
      </c>
      <c r="E47" s="111" t="s">
        <v>97</v>
      </c>
      <c r="F47" s="111" t="s">
        <v>31</v>
      </c>
      <c r="G47" s="112">
        <v>519253.12</v>
      </c>
      <c r="H47" s="112">
        <v>0</v>
      </c>
      <c r="I47" s="112">
        <v>0</v>
      </c>
      <c r="J47" s="112">
        <v>519253.12</v>
      </c>
      <c r="K47" s="113"/>
      <c r="L47" s="114"/>
      <c r="M47" s="114"/>
      <c r="N47" s="114"/>
      <c r="O47" s="114"/>
      <c r="P47" s="114"/>
      <c r="Q47" s="114"/>
      <c r="R47" s="114"/>
    </row>
    <row r="48" spans="1:18" outlineLevel="4">
      <c r="A48" s="111" t="s">
        <v>210</v>
      </c>
      <c r="B48" s="111" t="s">
        <v>21</v>
      </c>
      <c r="C48" s="111" t="s">
        <v>192</v>
      </c>
      <c r="D48" s="111" t="s">
        <v>191</v>
      </c>
      <c r="E48" s="111" t="s">
        <v>97</v>
      </c>
      <c r="F48" s="111" t="s">
        <v>18</v>
      </c>
      <c r="G48" s="112">
        <v>1500000</v>
      </c>
      <c r="H48" s="112">
        <v>0</v>
      </c>
      <c r="I48" s="112">
        <v>0</v>
      </c>
      <c r="J48" s="112">
        <v>1500000</v>
      </c>
      <c r="K48" s="113"/>
      <c r="L48" s="114"/>
      <c r="M48" s="114"/>
      <c r="N48" s="114"/>
      <c r="O48" s="114"/>
      <c r="P48" s="114"/>
      <c r="Q48" s="114"/>
      <c r="R48" s="114"/>
    </row>
    <row r="49" spans="1:18" ht="31.5" outlineLevel="5">
      <c r="A49" s="111" t="s">
        <v>211</v>
      </c>
      <c r="B49" s="111" t="s">
        <v>21</v>
      </c>
      <c r="C49" s="111" t="s">
        <v>192</v>
      </c>
      <c r="D49" s="111" t="s">
        <v>191</v>
      </c>
      <c r="E49" s="111" t="s">
        <v>97</v>
      </c>
      <c r="F49" s="111" t="s">
        <v>50</v>
      </c>
      <c r="G49" s="112">
        <v>1500000</v>
      </c>
      <c r="H49" s="112">
        <v>0</v>
      </c>
      <c r="I49" s="112">
        <v>0</v>
      </c>
      <c r="J49" s="112">
        <v>1500000</v>
      </c>
      <c r="K49" s="113"/>
      <c r="L49" s="114"/>
      <c r="M49" s="114"/>
      <c r="N49" s="114"/>
      <c r="O49" s="114"/>
      <c r="P49" s="114"/>
      <c r="Q49" s="114"/>
      <c r="R49" s="114"/>
    </row>
    <row r="50" spans="1:18" ht="31.5" outlineLevel="3">
      <c r="A50" s="111" t="s">
        <v>212</v>
      </c>
      <c r="B50" s="111" t="s">
        <v>25</v>
      </c>
      <c r="C50" s="111" t="s">
        <v>18</v>
      </c>
      <c r="D50" s="111" t="s">
        <v>18</v>
      </c>
      <c r="E50" s="111" t="s">
        <v>97</v>
      </c>
      <c r="F50" s="111" t="s">
        <v>18</v>
      </c>
      <c r="G50" s="112">
        <v>369021</v>
      </c>
      <c r="H50" s="112">
        <v>0</v>
      </c>
      <c r="I50" s="112">
        <v>0</v>
      </c>
      <c r="J50" s="112">
        <v>369021</v>
      </c>
      <c r="K50" s="113"/>
      <c r="L50" s="114"/>
      <c r="M50" s="114"/>
      <c r="N50" s="114"/>
      <c r="O50" s="114"/>
      <c r="P50" s="114"/>
      <c r="Q50" s="114"/>
      <c r="R50" s="114"/>
    </row>
    <row r="51" spans="1:18" outlineLevel="4">
      <c r="A51" s="111" t="s">
        <v>207</v>
      </c>
      <c r="B51" s="111" t="s">
        <v>25</v>
      </c>
      <c r="C51" s="111" t="s">
        <v>193</v>
      </c>
      <c r="D51" s="111" t="s">
        <v>191</v>
      </c>
      <c r="E51" s="111" t="s">
        <v>97</v>
      </c>
      <c r="F51" s="111" t="s">
        <v>18</v>
      </c>
      <c r="G51" s="112">
        <v>369021</v>
      </c>
      <c r="H51" s="112">
        <v>0</v>
      </c>
      <c r="I51" s="112">
        <v>0</v>
      </c>
      <c r="J51" s="112">
        <v>369021</v>
      </c>
      <c r="K51" s="113"/>
      <c r="L51" s="114"/>
      <c r="M51" s="114"/>
      <c r="N51" s="114"/>
      <c r="O51" s="114"/>
      <c r="P51" s="114"/>
      <c r="Q51" s="114"/>
      <c r="R51" s="114"/>
    </row>
    <row r="52" spans="1:18" ht="31.5" outlineLevel="5">
      <c r="A52" s="111" t="s">
        <v>208</v>
      </c>
      <c r="B52" s="111" t="s">
        <v>25</v>
      </c>
      <c r="C52" s="111" t="s">
        <v>193</v>
      </c>
      <c r="D52" s="111" t="s">
        <v>191</v>
      </c>
      <c r="E52" s="111" t="s">
        <v>97</v>
      </c>
      <c r="F52" s="111" t="s">
        <v>48</v>
      </c>
      <c r="G52" s="112">
        <v>369021</v>
      </c>
      <c r="H52" s="112">
        <v>0</v>
      </c>
      <c r="I52" s="112">
        <v>0</v>
      </c>
      <c r="J52" s="112">
        <v>369021</v>
      </c>
      <c r="K52" s="113"/>
      <c r="L52" s="114"/>
      <c r="M52" s="114"/>
      <c r="N52" s="114"/>
      <c r="O52" s="114"/>
      <c r="P52" s="114"/>
      <c r="Q52" s="114"/>
      <c r="R52" s="114"/>
    </row>
    <row r="53" spans="1:18" ht="31.5" outlineLevel="2">
      <c r="A53" s="111" t="s">
        <v>129</v>
      </c>
      <c r="B53" s="111" t="s">
        <v>18</v>
      </c>
      <c r="C53" s="111" t="s">
        <v>18</v>
      </c>
      <c r="D53" s="111" t="s">
        <v>18</v>
      </c>
      <c r="E53" s="111" t="s">
        <v>54</v>
      </c>
      <c r="F53" s="111" t="s">
        <v>18</v>
      </c>
      <c r="G53" s="112">
        <v>208200</v>
      </c>
      <c r="H53" s="112">
        <v>0</v>
      </c>
      <c r="I53" s="112">
        <v>0</v>
      </c>
      <c r="J53" s="112">
        <v>208200</v>
      </c>
      <c r="K53" s="113"/>
      <c r="L53" s="114"/>
      <c r="M53" s="114"/>
      <c r="N53" s="114"/>
      <c r="O53" s="114"/>
      <c r="P53" s="114"/>
      <c r="Q53" s="114"/>
      <c r="R53" s="114"/>
    </row>
    <row r="54" spans="1:18" ht="47.25" outlineLevel="3">
      <c r="A54" s="111" t="s">
        <v>116</v>
      </c>
      <c r="B54" s="111" t="s">
        <v>21</v>
      </c>
      <c r="C54" s="111" t="s">
        <v>18</v>
      </c>
      <c r="D54" s="111" t="s">
        <v>18</v>
      </c>
      <c r="E54" s="111" t="s">
        <v>54</v>
      </c>
      <c r="F54" s="111" t="s">
        <v>18</v>
      </c>
      <c r="G54" s="112">
        <v>208200</v>
      </c>
      <c r="H54" s="112">
        <v>0</v>
      </c>
      <c r="I54" s="112">
        <v>0</v>
      </c>
      <c r="J54" s="112">
        <v>208200</v>
      </c>
      <c r="K54" s="113"/>
      <c r="L54" s="114"/>
      <c r="M54" s="114"/>
      <c r="N54" s="114"/>
      <c r="O54" s="114"/>
      <c r="P54" s="114"/>
      <c r="Q54" s="114"/>
      <c r="R54" s="114"/>
    </row>
    <row r="55" spans="1:18" ht="47.25" outlineLevel="4">
      <c r="A55" s="111" t="s">
        <v>205</v>
      </c>
      <c r="B55" s="111" t="s">
        <v>21</v>
      </c>
      <c r="C55" s="111" t="s">
        <v>117</v>
      </c>
      <c r="D55" s="111" t="s">
        <v>127</v>
      </c>
      <c r="E55" s="111" t="s">
        <v>54</v>
      </c>
      <c r="F55" s="111" t="s">
        <v>18</v>
      </c>
      <c r="G55" s="112">
        <v>208200</v>
      </c>
      <c r="H55" s="112">
        <v>0</v>
      </c>
      <c r="I55" s="112">
        <v>0</v>
      </c>
      <c r="J55" s="112">
        <v>208200</v>
      </c>
      <c r="K55" s="113"/>
      <c r="L55" s="114"/>
      <c r="M55" s="114"/>
      <c r="N55" s="114"/>
      <c r="O55" s="114"/>
      <c r="P55" s="114"/>
      <c r="Q55" s="114"/>
      <c r="R55" s="114"/>
    </row>
    <row r="56" spans="1:18" ht="63" outlineLevel="5">
      <c r="A56" s="111" t="s">
        <v>119</v>
      </c>
      <c r="B56" s="111" t="s">
        <v>21</v>
      </c>
      <c r="C56" s="111" t="s">
        <v>117</v>
      </c>
      <c r="D56" s="111" t="s">
        <v>127</v>
      </c>
      <c r="E56" s="111" t="s">
        <v>54</v>
      </c>
      <c r="F56" s="111" t="s">
        <v>31</v>
      </c>
      <c r="G56" s="112">
        <v>208200</v>
      </c>
      <c r="H56" s="112">
        <v>0</v>
      </c>
      <c r="I56" s="112">
        <v>0</v>
      </c>
      <c r="J56" s="112">
        <v>208200</v>
      </c>
      <c r="K56" s="113"/>
      <c r="L56" s="114"/>
      <c r="M56" s="114"/>
      <c r="N56" s="114"/>
      <c r="O56" s="114"/>
      <c r="P56" s="114"/>
      <c r="Q56" s="114"/>
      <c r="R56" s="114"/>
    </row>
    <row r="57" spans="1:18" ht="47.25" outlineLevel="2">
      <c r="A57" s="111" t="s">
        <v>190</v>
      </c>
      <c r="B57" s="111" t="s">
        <v>18</v>
      </c>
      <c r="C57" s="111" t="s">
        <v>18</v>
      </c>
      <c r="D57" s="111" t="s">
        <v>18</v>
      </c>
      <c r="E57" s="111" t="s">
        <v>57</v>
      </c>
      <c r="F57" s="111" t="s">
        <v>18</v>
      </c>
      <c r="G57" s="112">
        <v>14574</v>
      </c>
      <c r="H57" s="112">
        <v>0</v>
      </c>
      <c r="I57" s="112">
        <v>0</v>
      </c>
      <c r="J57" s="112">
        <v>14574</v>
      </c>
      <c r="K57" s="113"/>
      <c r="L57" s="114"/>
      <c r="M57" s="114"/>
      <c r="N57" s="114"/>
      <c r="O57" s="114"/>
      <c r="P57" s="114"/>
      <c r="Q57" s="114"/>
      <c r="R57" s="114"/>
    </row>
    <row r="58" spans="1:18" ht="47.25" outlineLevel="3">
      <c r="A58" s="111" t="s">
        <v>116</v>
      </c>
      <c r="B58" s="111" t="s">
        <v>21</v>
      </c>
      <c r="C58" s="111" t="s">
        <v>18</v>
      </c>
      <c r="D58" s="111" t="s">
        <v>18</v>
      </c>
      <c r="E58" s="111" t="s">
        <v>57</v>
      </c>
      <c r="F58" s="111" t="s">
        <v>18</v>
      </c>
      <c r="G58" s="112">
        <v>14574</v>
      </c>
      <c r="H58" s="112">
        <v>0</v>
      </c>
      <c r="I58" s="112">
        <v>0</v>
      </c>
      <c r="J58" s="112">
        <v>14574</v>
      </c>
      <c r="K58" s="113"/>
      <c r="L58" s="114"/>
      <c r="M58" s="114"/>
      <c r="N58" s="114"/>
      <c r="O58" s="114"/>
      <c r="P58" s="114"/>
      <c r="Q58" s="114"/>
      <c r="R58" s="114"/>
    </row>
    <row r="59" spans="1:18" ht="47.25" outlineLevel="4">
      <c r="A59" s="111" t="s">
        <v>205</v>
      </c>
      <c r="B59" s="111" t="s">
        <v>21</v>
      </c>
      <c r="C59" s="111" t="s">
        <v>117</v>
      </c>
      <c r="D59" s="111" t="s">
        <v>127</v>
      </c>
      <c r="E59" s="111" t="s">
        <v>57</v>
      </c>
      <c r="F59" s="111" t="s">
        <v>18</v>
      </c>
      <c r="G59" s="112">
        <v>14574</v>
      </c>
      <c r="H59" s="112">
        <v>0</v>
      </c>
      <c r="I59" s="112">
        <v>0</v>
      </c>
      <c r="J59" s="112">
        <v>14574</v>
      </c>
      <c r="K59" s="113"/>
      <c r="L59" s="114"/>
      <c r="M59" s="114"/>
      <c r="N59" s="114"/>
      <c r="O59" s="114"/>
      <c r="P59" s="114"/>
      <c r="Q59" s="114"/>
      <c r="R59" s="114"/>
    </row>
    <row r="60" spans="1:18" ht="63" outlineLevel="5">
      <c r="A60" s="111" t="s">
        <v>119</v>
      </c>
      <c r="B60" s="111" t="s">
        <v>21</v>
      </c>
      <c r="C60" s="111" t="s">
        <v>117</v>
      </c>
      <c r="D60" s="111" t="s">
        <v>127</v>
      </c>
      <c r="E60" s="111" t="s">
        <v>57</v>
      </c>
      <c r="F60" s="111" t="s">
        <v>31</v>
      </c>
      <c r="G60" s="112">
        <v>14574</v>
      </c>
      <c r="H60" s="112">
        <v>0</v>
      </c>
      <c r="I60" s="112">
        <v>0</v>
      </c>
      <c r="J60" s="112">
        <v>14574</v>
      </c>
      <c r="K60" s="113"/>
      <c r="L60" s="114"/>
      <c r="M60" s="114"/>
      <c r="N60" s="114"/>
      <c r="O60" s="114"/>
      <c r="P60" s="114"/>
      <c r="Q60" s="114"/>
      <c r="R60" s="114"/>
    </row>
    <row r="61" spans="1:18" ht="12.75" customHeight="1">
      <c r="A61" s="115"/>
      <c r="B61" s="115"/>
      <c r="C61" s="115"/>
      <c r="D61" s="115"/>
      <c r="E61" s="115"/>
      <c r="F61" s="115"/>
      <c r="G61" s="116"/>
      <c r="H61" s="116"/>
      <c r="I61" s="116"/>
      <c r="J61" s="116"/>
      <c r="K61" s="114"/>
      <c r="L61" s="114"/>
      <c r="M61" s="114"/>
      <c r="N61" s="114"/>
      <c r="O61" s="114"/>
      <c r="P61" s="114"/>
      <c r="Q61" s="114"/>
    </row>
    <row r="63" spans="1:18" s="119" customFormat="1" ht="15">
      <c r="A63" s="117" t="s">
        <v>213</v>
      </c>
      <c r="B63" s="117"/>
      <c r="C63" s="117"/>
      <c r="D63" s="117"/>
      <c r="E63" s="117"/>
      <c r="F63" s="117"/>
      <c r="G63" s="118"/>
      <c r="H63" s="118"/>
      <c r="I63" s="118"/>
      <c r="J63" s="118"/>
    </row>
    <row r="64" spans="1:18" s="119" customFormat="1" ht="15">
      <c r="A64" s="117" t="s">
        <v>214</v>
      </c>
      <c r="B64" s="117"/>
      <c r="C64" s="117"/>
      <c r="D64" s="117"/>
      <c r="E64" s="117"/>
      <c r="F64" s="117"/>
      <c r="G64" s="118"/>
      <c r="H64" s="118"/>
      <c r="I64" s="118"/>
      <c r="J64" s="120" t="s">
        <v>128</v>
      </c>
    </row>
  </sheetData>
  <mergeCells count="7">
    <mergeCell ref="I1:K1"/>
    <mergeCell ref="I2:K2"/>
    <mergeCell ref="A4:J4"/>
    <mergeCell ref="A6:J6"/>
    <mergeCell ref="A7:A8"/>
    <mergeCell ref="B7:F7"/>
    <mergeCell ref="G7:J7"/>
  </mergeCells>
  <pageMargins left="0.98425196850393704" right="0.59055118110236227" top="0.59055118110236227" bottom="0.59055118110236227" header="0.39370078740157483" footer="0.39370078740157483"/>
  <pageSetup paperSize="9" scale="84" fitToHeight="0" orientation="landscape" blackAndWhite="1" errors="blank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Показатели I-IV квартал</vt:lpstr>
      <vt:lpstr>Средства в бюджет I-IV квартал</vt:lpstr>
      <vt:lpstr>Средства по кодам I-IV квартал</vt:lpstr>
      <vt:lpstr>Средства бюджета I-IV квартал</vt:lpstr>
      <vt:lpstr>План на 2017</vt:lpstr>
      <vt:lpstr>План на 2017 (по 2016)</vt:lpstr>
      <vt:lpstr>'План на 2017'!Заголовки_для_печати</vt:lpstr>
      <vt:lpstr>'План на 2017 (по 2016)'!Заголовки_для_печати</vt:lpstr>
      <vt:lpstr>'План на 2017'!Область_печати</vt:lpstr>
      <vt:lpstr>'План на 2017 (по 2016)'!Область_печати</vt:lpstr>
      <vt:lpstr>'Средства по кодам I-IV квартал'!Область_печати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Мольков</dc:creator>
  <cp:lastModifiedBy>Мольков</cp:lastModifiedBy>
  <cp:lastPrinted>2017-03-13T04:55:26Z</cp:lastPrinted>
  <dcterms:created xsi:type="dcterms:W3CDTF">2017-01-23T04:33:52Z</dcterms:created>
  <dcterms:modified xsi:type="dcterms:W3CDTF">2017-03-13T05:14:07Z</dcterms:modified>
</cp:coreProperties>
</file>